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2" sheetId="22" r:id="rId22"/>
    <sheet name="NC084" sheetId="23" r:id="rId23"/>
    <sheet name="NC085" sheetId="24" r:id="rId24"/>
    <sheet name="NC086" sheetId="25" r:id="rId25"/>
    <sheet name="NC087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</sheets>
  <definedNames>
    <definedName name="_xlnm.Print_Area" localSheetId="4">'DC45'!$A$1:$H$181</definedName>
    <definedName name="_xlnm.Print_Area" localSheetId="11">'DC6'!$A$1:$H$181</definedName>
    <definedName name="_xlnm.Print_Area" localSheetId="20">'DC7'!$A$1:$H$181</definedName>
    <definedName name="_xlnm.Print_Area" localSheetId="26">'DC8'!$A$1:$H$181</definedName>
    <definedName name="_xlnm.Print_Area" localSheetId="31">'DC9'!$A$1:$H$181</definedName>
    <definedName name="_xlnm.Print_Area" localSheetId="5">'NC061'!$A$1:$H$181</definedName>
    <definedName name="_xlnm.Print_Area" localSheetId="6">'NC062'!$A$1:$H$181</definedName>
    <definedName name="_xlnm.Print_Area" localSheetId="7">'NC064'!$A$1:$H$181</definedName>
    <definedName name="_xlnm.Print_Area" localSheetId="8">'NC065'!$A$1:$H$181</definedName>
    <definedName name="_xlnm.Print_Area" localSheetId="9">'NC066'!$A$1:$H$181</definedName>
    <definedName name="_xlnm.Print_Area" localSheetId="10">'NC067'!$A$1:$H$181</definedName>
    <definedName name="_xlnm.Print_Area" localSheetId="12">'NC071'!$A$1:$H$181</definedName>
    <definedName name="_xlnm.Print_Area" localSheetId="13">'NC072'!$A$1:$H$181</definedName>
    <definedName name="_xlnm.Print_Area" localSheetId="14">'NC073'!$A$1:$H$181</definedName>
    <definedName name="_xlnm.Print_Area" localSheetId="15">'NC074'!$A$1:$H$181</definedName>
    <definedName name="_xlnm.Print_Area" localSheetId="16">'NC075'!$A$1:$H$181</definedName>
    <definedName name="_xlnm.Print_Area" localSheetId="17">'NC076'!$A$1:$H$181</definedName>
    <definedName name="_xlnm.Print_Area" localSheetId="18">'NC077'!$A$1:$H$181</definedName>
    <definedName name="_xlnm.Print_Area" localSheetId="19">'NC078'!$A$1:$H$181</definedName>
    <definedName name="_xlnm.Print_Area" localSheetId="21">'NC082'!$A$1:$H$181</definedName>
    <definedName name="_xlnm.Print_Area" localSheetId="22">'NC084'!$A$1:$H$181</definedName>
    <definedName name="_xlnm.Print_Area" localSheetId="23">'NC085'!$A$1:$H$181</definedName>
    <definedName name="_xlnm.Print_Area" localSheetId="24">'NC086'!$A$1:$H$181</definedName>
    <definedName name="_xlnm.Print_Area" localSheetId="25">'NC087'!$A$1:$H$181</definedName>
    <definedName name="_xlnm.Print_Area" localSheetId="27">'NC091'!$A$1:$H$181</definedName>
    <definedName name="_xlnm.Print_Area" localSheetId="28">'NC092'!$A$1:$H$181</definedName>
    <definedName name="_xlnm.Print_Area" localSheetId="29">'NC093'!$A$1:$H$181</definedName>
    <definedName name="_xlnm.Print_Area" localSheetId="30">'NC094'!$A$1:$H$181</definedName>
    <definedName name="_xlnm.Print_Area" localSheetId="1">'NC451'!$A$1:$H$181</definedName>
    <definedName name="_xlnm.Print_Area" localSheetId="2">'NC452'!$A$1:$H$181</definedName>
    <definedName name="_xlnm.Print_Area" localSheetId="3">'NC453'!$A$1:$H$181</definedName>
    <definedName name="_xlnm.Print_Area" localSheetId="0">'Summary'!$A$1:$H$181</definedName>
  </definedNames>
  <calcPr fullCalcOnLoad="1"/>
</workbook>
</file>

<file path=xl/sharedStrings.xml><?xml version="1.0" encoding="utf-8"?>
<sst xmlns="http://schemas.openxmlformats.org/spreadsheetml/2006/main" count="1677" uniqueCount="86">
  <si>
    <t>LOCAL GOVERNMENT MTEF ALLOCATIONS: 2017/18 - 2019/20</t>
  </si>
  <si>
    <t xml:space="preserve">
Summary</t>
  </si>
  <si>
    <t>2017/18 
R thousands</t>
  </si>
  <si>
    <t>2018/19 
R thousands</t>
  </si>
  <si>
    <t>2019/20 
R thousands</t>
  </si>
  <si>
    <t>Direct transfers</t>
  </si>
  <si>
    <t>Equitable share and related</t>
  </si>
  <si>
    <t>Fuel levy sharing</t>
  </si>
  <si>
    <t>Infrastructure</t>
  </si>
  <si>
    <t>Municipal infrastructure grant</t>
  </si>
  <si>
    <t>Urban settlement development grant</t>
  </si>
  <si>
    <t>Public transport network grant</t>
  </si>
  <si>
    <t>Integrated national electrification programme (municipal) grant</t>
  </si>
  <si>
    <t>Neighbourhood development partnership grant (capital grant)</t>
  </si>
  <si>
    <t>Rural roads assets management systems grant</t>
  </si>
  <si>
    <t>Integrated city development grant</t>
  </si>
  <si>
    <t>Regional bulk infrastructure grant</t>
  </si>
  <si>
    <t>Water services infrastructure grant</t>
  </si>
  <si>
    <t>Municipal disaster recovery grant</t>
  </si>
  <si>
    <t>Capacity building and other current transfers</t>
  </si>
  <si>
    <t>Local government financial management grant</t>
  </si>
  <si>
    <t>Municipal systems improvements grant</t>
  </si>
  <si>
    <t>Expanded public works programme integrated grant for municipalities</t>
  </si>
  <si>
    <t>Infrastructure skills development grant</t>
  </si>
  <si>
    <t>Energy efficiency and demand side management grant</t>
  </si>
  <si>
    <t>Municipal disaster grant</t>
  </si>
  <si>
    <t>Municipal human settlements capacity grant</t>
  </si>
  <si>
    <t>Municipal demarcation transition grant</t>
  </si>
  <si>
    <t>Sub total direct transfers</t>
  </si>
  <si>
    <t>Indirect transfers</t>
  </si>
  <si>
    <t>Infrastructure transfers</t>
  </si>
  <si>
    <t>Integrated national electrification programme (Eskom) grant</t>
  </si>
  <si>
    <t>Neighbourhood development partnership grant (technical assistance)</t>
  </si>
  <si>
    <t>Rural households infrastructure grant</t>
  </si>
  <si>
    <t>Bucket eradication programme grant</t>
  </si>
  <si>
    <t>Sub total indirect transfers</t>
  </si>
  <si>
    <t>Total</t>
  </si>
  <si>
    <t xml:space="preserve">
B NC451 Joe Morolong</t>
  </si>
  <si>
    <t xml:space="preserve">
B NC452 Ga-Segonyana</t>
  </si>
  <si>
    <t xml:space="preserve">
B NC453 Gamagara</t>
  </si>
  <si>
    <t xml:space="preserve">
C DC45 John Taolo Gaetsewe</t>
  </si>
  <si>
    <t>Breakdown of Equitable Share for district municipalities authorised for services</t>
  </si>
  <si>
    <t>Water</t>
  </si>
  <si>
    <t>NC451 : Joe Morolong</t>
  </si>
  <si>
    <t>NC452 : Ga-Segonyana</t>
  </si>
  <si>
    <t>NC453 : Gamagara</t>
  </si>
  <si>
    <t>Sanitation</t>
  </si>
  <si>
    <t>Refuse</t>
  </si>
  <si>
    <t xml:space="preserve">
B NC061 Richtersveld</t>
  </si>
  <si>
    <t xml:space="preserve">
B NC062 Nama Khoi</t>
  </si>
  <si>
    <t xml:space="preserve">
B NC064 Kamiesberg</t>
  </si>
  <si>
    <t xml:space="preserve">
B NC065 Hantam</t>
  </si>
  <si>
    <t xml:space="preserve">
B NC066 Karoo Hoogland</t>
  </si>
  <si>
    <t xml:space="preserve">
B NC067 Khai-Ma</t>
  </si>
  <si>
    <t xml:space="preserve">
C DC6 Namakwa</t>
  </si>
  <si>
    <t xml:space="preserve">
B NC071 Ubuntu</t>
  </si>
  <si>
    <t xml:space="preserve">
B NC072 Umsobomvu</t>
  </si>
  <si>
    <t xml:space="preserve">
B NC073 Emthanjeni</t>
  </si>
  <si>
    <t xml:space="preserve">
B NC074 Kareeberg</t>
  </si>
  <si>
    <t xml:space="preserve">
B NC075 Renosterberg</t>
  </si>
  <si>
    <t xml:space="preserve">
B NC076 Thembelihle</t>
  </si>
  <si>
    <t xml:space="preserve">
B NC077 Siyathemba</t>
  </si>
  <si>
    <t xml:space="preserve">
B NC078 Siyancuma</t>
  </si>
  <si>
    <t xml:space="preserve">
C DC7 Pixley Ka Seme (Nc)</t>
  </si>
  <si>
    <t xml:space="preserve">
B NC082 !Kai! Garib</t>
  </si>
  <si>
    <t xml:space="preserve">
B NC084 !Kheis</t>
  </si>
  <si>
    <t xml:space="preserve">
B NC085 Tsantsabane</t>
  </si>
  <si>
    <t xml:space="preserve">
B NC086 Kgatelopele</t>
  </si>
  <si>
    <t xml:space="preserve">
B NC087 Dawid Kruiper</t>
  </si>
  <si>
    <t xml:space="preserve">
C DC8 Z F Mgcawu</t>
  </si>
  <si>
    <t xml:space="preserve">
B NC091 Sol Plaatje</t>
  </si>
  <si>
    <t xml:space="preserve">
B NC092 Dikgatlong</t>
  </si>
  <si>
    <t xml:space="preserve">
B NC093 Magareng</t>
  </si>
  <si>
    <t xml:space="preserve">
B NC094 Phokwane</t>
  </si>
  <si>
    <t xml:space="preserve">
C DC9 Frances Baard</t>
  </si>
  <si>
    <t>Transfers from Provincial Departments</t>
  </si>
  <si>
    <t>Municipal Allocations from Provincial Departments</t>
  </si>
  <si>
    <t>of which</t>
  </si>
  <si>
    <t xml:space="preserve">                      </t>
  </si>
  <si>
    <t>Sports, Arts and Culture</t>
  </si>
  <si>
    <t>Library Services</t>
  </si>
  <si>
    <t>Provincial Treasury</t>
  </si>
  <si>
    <t>Financial Support Grant</t>
  </si>
  <si>
    <t>Co-operative Governance, Human Settlement &amp; Traditional Affairs</t>
  </si>
  <si>
    <t>Disaster Management (NEAR)</t>
  </si>
  <si>
    <t>Total: Transfers from Provincial Departments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</si>
</sst>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\ ###\ ##0"/>
    <numFmt numFmtId="170" formatCode="#,###,##0_);\(#,###,##0\);_(* &quot;–&quot;???_);_(@_)"/>
    <numFmt numFmtId="171" formatCode="_(* #,##0,_);_(* \(#,##0,\);_(* &quot;- &quot;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 Narrow"/>
      <family val="2"/>
    </font>
    <font>
      <b/>
      <sz val="11"/>
      <color indexed="8"/>
      <name val="ARIAL NARROW"/>
      <family val="0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0"/>
    </font>
    <font>
      <b/>
      <sz val="10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0" fillId="0" borderId="0" xfId="0" applyFont="1" applyAlignment="1">
      <alignment wrapText="1"/>
    </xf>
    <xf numFmtId="169" fontId="5" fillId="0" borderId="10" xfId="0" applyNumberFormat="1" applyFont="1" applyFill="1" applyBorder="1" applyAlignment="1" applyProtection="1" quotePrefix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indent="1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171" fontId="0" fillId="0" borderId="0" xfId="0" applyNumberFormat="1" applyFill="1" applyBorder="1" applyAlignment="1" applyProtection="1">
      <alignment horizontal="right" vertical="center"/>
      <protection/>
    </xf>
    <xf numFmtId="171" fontId="5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left" vertical="center" indent="2"/>
      <protection/>
    </xf>
    <xf numFmtId="0" fontId="0" fillId="0" borderId="0" xfId="0" applyNumberFormat="1" applyFont="1" applyFill="1" applyBorder="1" applyAlignment="1" applyProtection="1">
      <alignment horizontal="left" vertical="center" indent="2"/>
      <protection/>
    </xf>
    <xf numFmtId="171" fontId="0" fillId="0" borderId="11" xfId="0" applyNumberFormat="1" applyFont="1" applyFill="1" applyBorder="1" applyAlignment="1" applyProtection="1">
      <alignment horizontal="right" vertical="center"/>
      <protection/>
    </xf>
    <xf numFmtId="171" fontId="0" fillId="0" borderId="12" xfId="0" applyNumberFormat="1" applyFont="1" applyFill="1" applyBorder="1" applyAlignment="1" applyProtection="1">
      <alignment horizontal="right" vertical="center"/>
      <protection/>
    </xf>
    <xf numFmtId="171" fontId="0" fillId="0" borderId="13" xfId="0" applyNumberFormat="1" applyFont="1" applyFill="1" applyBorder="1" applyAlignment="1" applyProtection="1">
      <alignment horizontal="right" vertical="center"/>
      <protection/>
    </xf>
    <xf numFmtId="171" fontId="0" fillId="0" borderId="14" xfId="0" applyNumberFormat="1" applyFont="1" applyFill="1" applyBorder="1" applyAlignment="1" applyProtection="1">
      <alignment horizontal="right" vertical="center"/>
      <protection/>
    </xf>
    <xf numFmtId="171" fontId="0" fillId="0" borderId="0" xfId="0" applyNumberFormat="1" applyFont="1" applyFill="1" applyBorder="1" applyAlignment="1" applyProtection="1">
      <alignment horizontal="right" vertical="center"/>
      <protection/>
    </xf>
    <xf numFmtId="171" fontId="0" fillId="0" borderId="15" xfId="0" applyNumberFormat="1" applyFont="1" applyFill="1" applyBorder="1" applyAlignment="1" applyProtection="1">
      <alignment horizontal="right" vertical="center"/>
      <protection/>
    </xf>
    <xf numFmtId="171" fontId="0" fillId="0" borderId="16" xfId="0" applyNumberFormat="1" applyFont="1" applyFill="1" applyBorder="1" applyAlignment="1" applyProtection="1">
      <alignment horizontal="right" vertical="center"/>
      <protection/>
    </xf>
    <xf numFmtId="171" fontId="0" fillId="0" borderId="17" xfId="0" applyNumberFormat="1" applyFont="1" applyFill="1" applyBorder="1" applyAlignment="1" applyProtection="1">
      <alignment horizontal="right" vertical="center"/>
      <protection/>
    </xf>
    <xf numFmtId="171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/>
      <protection/>
    </xf>
    <xf numFmtId="171" fontId="0" fillId="0" borderId="0" xfId="0" applyNumberFormat="1" applyFill="1" applyBorder="1" applyAlignment="1" applyProtection="1">
      <alignment horizontal="right"/>
      <protection/>
    </xf>
    <xf numFmtId="171" fontId="0" fillId="0" borderId="0" xfId="0" applyNumberFormat="1" applyFont="1" applyFill="1" applyBorder="1" applyAlignment="1" applyProtection="1">
      <alignment horizontal="right"/>
      <protection/>
    </xf>
    <xf numFmtId="171" fontId="5" fillId="0" borderId="0" xfId="0" applyNumberFormat="1" applyFont="1" applyFill="1" applyBorder="1" applyAlignment="1" applyProtection="1">
      <alignment horizontal="right"/>
      <protection/>
    </xf>
    <xf numFmtId="171" fontId="5" fillId="0" borderId="19" xfId="0" applyNumberFormat="1" applyFont="1" applyFill="1" applyBorder="1" applyAlignment="1" applyProtection="1">
      <alignment horizontal="right"/>
      <protection/>
    </xf>
    <xf numFmtId="171" fontId="5" fillId="0" borderId="20" xfId="0" applyNumberFormat="1" applyFont="1" applyFill="1" applyBorder="1" applyAlignment="1" applyProtection="1">
      <alignment horizontal="right" vertical="center"/>
      <protection/>
    </xf>
    <xf numFmtId="171" fontId="0" fillId="0" borderId="0" xfId="0" applyNumberFormat="1" applyFont="1" applyAlignment="1">
      <alignment/>
    </xf>
    <xf numFmtId="171" fontId="50" fillId="0" borderId="0" xfId="0" applyNumberFormat="1" applyFont="1" applyAlignment="1">
      <alignment horizontal="right"/>
    </xf>
    <xf numFmtId="0" fontId="0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left" wrapText="1" indent="1"/>
      <protection/>
    </xf>
    <xf numFmtId="0" fontId="6" fillId="0" borderId="0" xfId="0" applyFont="1" applyAlignment="1" applyProtection="1">
      <alignment wrapText="1"/>
      <protection/>
    </xf>
    <xf numFmtId="171" fontId="7" fillId="0" borderId="0" xfId="0" applyNumberFormat="1" applyFont="1" applyFill="1" applyAlignment="1" applyProtection="1">
      <alignment horizontal="right" wrapText="1"/>
      <protection/>
    </xf>
    <xf numFmtId="0" fontId="8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171" fontId="0" fillId="0" borderId="0" xfId="0" applyNumberFormat="1" applyFont="1" applyFill="1" applyAlignment="1" applyProtection="1">
      <alignment/>
      <protection/>
    </xf>
    <xf numFmtId="0" fontId="6" fillId="0" borderId="19" xfId="0" applyFont="1" applyBorder="1" applyAlignment="1" applyProtection="1">
      <alignment wrapText="1"/>
      <protection/>
    </xf>
    <xf numFmtId="171" fontId="5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20" xfId="0" applyFont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171" fontId="0" fillId="0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indent="1"/>
      <protection/>
    </xf>
    <xf numFmtId="171" fontId="0" fillId="0" borderId="19" xfId="0" applyNumberFormat="1" applyFont="1" applyBorder="1" applyAlignment="1">
      <alignment/>
    </xf>
    <xf numFmtId="0" fontId="2" fillId="0" borderId="0" xfId="0" applyFont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right" wrapText="1"/>
      <protection/>
    </xf>
    <xf numFmtId="0" fontId="51" fillId="0" borderId="0" xfId="0" applyFont="1" applyAlignment="1">
      <alignment wrapText="1"/>
    </xf>
    <xf numFmtId="171" fontId="51" fillId="0" borderId="0" xfId="0" applyNumberFormat="1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1"/>
  <sheetViews>
    <sheetView showGridLines="0" tabSelected="1" zoomScalePageLayoutView="0" workbookViewId="0" topLeftCell="A25">
      <selection activeCell="F40" sqref="F40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2" t="s">
        <v>0</v>
      </c>
      <c r="F1" s="42"/>
      <c r="G1" s="42"/>
      <c r="H1" s="42"/>
    </row>
    <row r="2" spans="1:8" ht="12">
      <c r="A2" s="27"/>
      <c r="B2" s="27"/>
      <c r="C2" s="27"/>
      <c r="D2" s="27"/>
      <c r="E2" s="43"/>
      <c r="F2" s="43"/>
      <c r="G2" s="43"/>
      <c r="H2" s="43"/>
    </row>
    <row r="3" spans="1:8" ht="25.5">
      <c r="A3" s="27"/>
      <c r="B3" s="27"/>
      <c r="C3" s="27"/>
      <c r="D3" s="27"/>
      <c r="E3" s="28" t="s">
        <v>1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1510670000</v>
      </c>
      <c r="G5" s="4">
        <v>1682376000</v>
      </c>
      <c r="H5" s="4">
        <v>1790105000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1006209000</v>
      </c>
      <c r="G7" s="7">
        <f>SUM(G8:G17)</f>
        <v>1056476000</v>
      </c>
      <c r="H7" s="7">
        <f>SUM(H8:H17)</f>
        <v>1333292000</v>
      </c>
    </row>
    <row r="8" spans="1:8" ht="12.75">
      <c r="A8" s="27"/>
      <c r="B8" s="27"/>
      <c r="C8" s="27"/>
      <c r="D8" s="27"/>
      <c r="E8" s="32" t="s">
        <v>9</v>
      </c>
      <c r="F8" s="14">
        <v>480527000</v>
      </c>
      <c r="G8" s="14">
        <v>480379000</v>
      </c>
      <c r="H8" s="14">
        <v>501963000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124000000</v>
      </c>
      <c r="G11" s="14">
        <v>130989000</v>
      </c>
      <c r="H11" s="14">
        <v>442724000</v>
      </c>
    </row>
    <row r="12" spans="1:8" ht="12.75">
      <c r="A12" s="27"/>
      <c r="B12" s="27"/>
      <c r="C12" s="27"/>
      <c r="D12" s="27"/>
      <c r="E12" s="32" t="s">
        <v>13</v>
      </c>
      <c r="F12" s="21">
        <v>27500000</v>
      </c>
      <c r="G12" s="21">
        <v>20000000</v>
      </c>
      <c r="H12" s="21">
        <v>20000000</v>
      </c>
    </row>
    <row r="13" spans="1:8" ht="12.75">
      <c r="A13" s="27"/>
      <c r="B13" s="27"/>
      <c r="C13" s="27"/>
      <c r="D13" s="27"/>
      <c r="E13" s="32" t="s">
        <v>14</v>
      </c>
      <c r="F13" s="14">
        <v>13256000</v>
      </c>
      <c r="G13" s="14">
        <v>13899000</v>
      </c>
      <c r="H13" s="14">
        <v>14695000</v>
      </c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>
        <v>100426000</v>
      </c>
      <c r="G15" s="21">
        <v>186209000</v>
      </c>
      <c r="H15" s="21">
        <v>98910000</v>
      </c>
    </row>
    <row r="16" spans="1:8" ht="12.75">
      <c r="A16" s="27"/>
      <c r="B16" s="27"/>
      <c r="C16" s="27"/>
      <c r="D16" s="27"/>
      <c r="E16" s="32" t="s">
        <v>17</v>
      </c>
      <c r="F16" s="14">
        <v>260500000</v>
      </c>
      <c r="G16" s="14">
        <v>225000000</v>
      </c>
      <c r="H16" s="14">
        <v>255000000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117358000</v>
      </c>
      <c r="G18" s="4">
        <f>SUM(G19:G27)</f>
        <v>86806000</v>
      </c>
      <c r="H18" s="4">
        <f>SUM(H19:H27)</f>
        <v>97257000</v>
      </c>
    </row>
    <row r="19" spans="1:8" ht="12.75">
      <c r="A19" s="27"/>
      <c r="B19" s="27"/>
      <c r="C19" s="27"/>
      <c r="D19" s="27"/>
      <c r="E19" s="32" t="s">
        <v>20</v>
      </c>
      <c r="F19" s="21">
        <v>62625000</v>
      </c>
      <c r="G19" s="21">
        <v>68506000</v>
      </c>
      <c r="H19" s="21">
        <v>74486000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35335000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>
        <v>7833000</v>
      </c>
      <c r="G22" s="14">
        <v>8300000</v>
      </c>
      <c r="H22" s="14">
        <v>8771000</v>
      </c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>
        <v>7000000</v>
      </c>
      <c r="G24" s="14">
        <v>10000000</v>
      </c>
      <c r="H24" s="14">
        <v>14000000</v>
      </c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>
        <v>4565000</v>
      </c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2634237000</v>
      </c>
      <c r="G28" s="35">
        <f>+G5+G6+G7+G18</f>
        <v>2825658000</v>
      </c>
      <c r="H28" s="35">
        <f>+H5+H6+H7+H18</f>
        <v>3220654000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281933000</v>
      </c>
      <c r="G30" s="4">
        <f>SUM(G31:G36)</f>
        <v>317402000</v>
      </c>
      <c r="H30" s="4">
        <f>SUM(H31:H36)</f>
        <v>355891000</v>
      </c>
    </row>
    <row r="31" spans="1:8" ht="12.75">
      <c r="A31" s="27"/>
      <c r="B31" s="27"/>
      <c r="C31" s="27"/>
      <c r="D31" s="27"/>
      <c r="E31" s="32" t="s">
        <v>16</v>
      </c>
      <c r="F31" s="14">
        <v>72136000</v>
      </c>
      <c r="G31" s="14">
        <v>86237000</v>
      </c>
      <c r="H31" s="14">
        <v>75000000</v>
      </c>
    </row>
    <row r="32" spans="1:8" ht="12.75">
      <c r="A32" s="27"/>
      <c r="B32" s="27"/>
      <c r="C32" s="27"/>
      <c r="D32" s="27"/>
      <c r="E32" s="32" t="s">
        <v>31</v>
      </c>
      <c r="F32" s="14">
        <v>138497000</v>
      </c>
      <c r="G32" s="14">
        <v>229965000</v>
      </c>
      <c r="H32" s="14">
        <v>279691000</v>
      </c>
    </row>
    <row r="33" spans="1:8" ht="12.75">
      <c r="A33" s="27"/>
      <c r="B33" s="27"/>
      <c r="C33" s="27"/>
      <c r="D33" s="27"/>
      <c r="E33" s="32" t="s">
        <v>32</v>
      </c>
      <c r="F33" s="14">
        <v>800000</v>
      </c>
      <c r="G33" s="14">
        <v>1200000</v>
      </c>
      <c r="H33" s="14">
        <v>1200000</v>
      </c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>
        <v>70500000</v>
      </c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7724000</v>
      </c>
      <c r="G37" s="4">
        <f>SUM(G38:G38)</f>
        <v>15450000</v>
      </c>
      <c r="H37" s="4">
        <f>SUM(H38:H38)</f>
        <v>8000000</v>
      </c>
    </row>
    <row r="38" spans="1:8" ht="12.75">
      <c r="A38" s="27"/>
      <c r="B38" s="27"/>
      <c r="C38" s="27"/>
      <c r="D38" s="27"/>
      <c r="E38" s="32" t="s">
        <v>21</v>
      </c>
      <c r="F38" s="21">
        <v>7724000</v>
      </c>
      <c r="G38" s="21">
        <v>15450000</v>
      </c>
      <c r="H38" s="21">
        <v>8000000</v>
      </c>
    </row>
    <row r="39" spans="1:8" ht="13.5">
      <c r="A39" s="27"/>
      <c r="B39" s="27"/>
      <c r="C39" s="27"/>
      <c r="D39" s="27"/>
      <c r="E39" s="34" t="s">
        <v>35</v>
      </c>
      <c r="F39" s="23">
        <f>+F30+F37</f>
        <v>289657000</v>
      </c>
      <c r="G39" s="23">
        <f>+G30+G37</f>
        <v>332852000</v>
      </c>
      <c r="H39" s="23">
        <f>+H30+H37</f>
        <v>363891000</v>
      </c>
    </row>
    <row r="40" spans="1:8" ht="13.5">
      <c r="A40" s="39" t="s">
        <v>78</v>
      </c>
      <c r="B40" s="27"/>
      <c r="C40" s="27"/>
      <c r="D40" s="27"/>
      <c r="E40" s="36" t="s">
        <v>36</v>
      </c>
      <c r="F40" s="24">
        <f>+F28+F39</f>
        <v>2923894000</v>
      </c>
      <c r="G40" s="24">
        <f>+G28+G39</f>
        <v>3158510000</v>
      </c>
      <c r="H40" s="24">
        <f>+H28+H39</f>
        <v>3584545000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59360000</v>
      </c>
      <c r="G45" s="7">
        <f>SUM(G47+G53+G59+G65+G71+G77+G83+G89+G95+G101+G107+G113)</f>
        <v>40503000</v>
      </c>
      <c r="H45" s="7">
        <f>SUM(H47+H53+H59+H65+H71+H77+H83+H89+H95+H101+H107+H113)</f>
        <v>35279000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36850000</v>
      </c>
      <c r="G47" s="4">
        <f>SUM(G48:G51)</f>
        <v>38663000</v>
      </c>
      <c r="H47" s="4">
        <f>SUM(H48:H51)</f>
        <v>33334000</v>
      </c>
    </row>
    <row r="48" spans="1:8" ht="12">
      <c r="A48" s="27"/>
      <c r="B48" s="27"/>
      <c r="C48" s="27"/>
      <c r="D48" s="27"/>
      <c r="E48" s="9" t="s">
        <v>80</v>
      </c>
      <c r="F48" s="10">
        <f>NC451!F48+NC452!F48+NC453!F48+'DC45'!F48+NC061!F48+NC062!F48+NC064!F48+NC065!F48+NC066!F48+NC067!F48+'DC6'!F48+NC071!F48+NC072!F48+NC073!F48+NC074!F48+NC075!F48+NC076!F48+NC077!F48+NC078!F48+'DC7'!F48+NC082!F48+NC084!F48+NC085!F48+NC086!F48+NC087!F48+'DC8'!F48+NC091!F48+NC092!F48+NC093!F48+NC094!F48+'DC9'!F48</f>
        <v>36850000</v>
      </c>
      <c r="G48" s="11">
        <f>NC451!G48+NC452!G48+NC453!G48+'DC45'!G48+NC061!G48+NC062!G48+NC064!G48+NC065!G48+NC066!G48+NC067!G48+'DC6'!G48+NC071!G48+NC072!G48+NC073!G48+NC074!G48+NC075!G48+NC076!G48+NC077!G48+NC078!G48+'DC7'!G48+NC082!G48+NC084!G48+NC085!G48+NC086!G48+NC087!G48+'DC8'!G48+NC091!G48+NC092!G48+NC093!G48+NC094!G48+'DC9'!G48</f>
        <v>38663000</v>
      </c>
      <c r="H48" s="12">
        <f>NC451!H48+NC452!H48+NC453!H48+'DC45'!H48+NC061!H48+NC062!H48+NC064!H48+NC065!H48+NC066!H48+NC067!H48+'DC6'!H48+NC071!H48+NC072!H48+NC073!H48+NC074!H48+NC075!H48+NC076!H48+NC077!H48+NC078!H48+'DC7'!H48+NC082!H48+NC084!H48+NC085!H48+NC086!H48+NC087!H48+'DC8'!H48+NC091!H48+NC092!H48+NC093!H48+NC094!H48+'DC9'!H48</f>
        <v>33334000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81</v>
      </c>
      <c r="F53" s="4">
        <f>SUM(F54:F57)</f>
        <v>20760000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82</v>
      </c>
      <c r="F54" s="10">
        <f>NC451!F54+NC452!F54+NC453!F54+'DC45'!F54+NC061!F54+NC062!F54+NC064!F54+NC065!F54+NC066!F54+NC067!F54+'DC6'!F54+NC071!F54+NC072!F54+NC073!F54+NC074!F54+NC075!F54+NC076!F54+NC077!F54+NC078!F54+'DC7'!F54+NC082!F54+NC084!F54+NC085!F54+NC086!F54+NC087!F54+'DC8'!F54+NC091!F54+NC092!F54+NC093!F54+NC094!F54+'DC9'!F54</f>
        <v>20760000</v>
      </c>
      <c r="G54" s="11">
        <f>NC451!G54+NC452!G54+NC453!G54+'DC45'!G54+NC061!G54+NC062!G54+NC064!G54+NC065!G54+NC066!G54+NC067!G54+'DC6'!G54+NC071!G54+NC072!G54+NC073!G54+NC074!G54+NC075!G54+NC076!G54+NC077!G54+NC078!G54+'DC7'!G54+NC082!G54+NC084!G54+NC085!G54+NC086!G54+NC087!G54+'DC8'!G54+NC091!G54+NC092!G54+NC093!G54+NC094!G54+'DC9'!G54</f>
        <v>0</v>
      </c>
      <c r="H54" s="12">
        <f>NC451!H54+NC452!H54+NC453!H54+'DC45'!H54+NC061!H54+NC062!H54+NC064!H54+NC065!H54+NC066!H54+NC067!H54+'DC6'!H54+NC071!H54+NC072!H54+NC073!H54+NC074!H54+NC075!H54+NC076!H54+NC077!H54+NC078!H54+'DC7'!H54+NC082!H54+NC084!H54+NC085!H54+NC086!H54+NC087!H54+'DC8'!H54+NC091!H54+NC092!H54+NC093!H54+NC094!H54+'DC9'!H54</f>
        <v>0</v>
      </c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83</v>
      </c>
      <c r="F59" s="4">
        <f>SUM(F60:F63)</f>
        <v>1750000</v>
      </c>
      <c r="G59" s="4">
        <f>SUM(G60:G63)</f>
        <v>1840000</v>
      </c>
      <c r="H59" s="4">
        <f>SUM(H60:H63)</f>
        <v>1945000</v>
      </c>
    </row>
    <row r="60" spans="1:8" ht="12">
      <c r="A60" s="27"/>
      <c r="B60" s="27"/>
      <c r="C60" s="27"/>
      <c r="D60" s="27"/>
      <c r="E60" s="9" t="s">
        <v>84</v>
      </c>
      <c r="F60" s="10">
        <f>NC451!F60+NC452!F60+NC453!F60+'DC45'!F60+NC061!F60+NC062!F60+NC064!F60+NC065!F60+NC066!F60+NC067!F60+'DC6'!F60+NC071!F60+NC072!F60+NC073!F60+NC074!F60+NC075!F60+NC076!F60+NC077!F60+NC078!F60+'DC7'!F60+NC082!F60+NC084!F60+NC085!F60+NC086!F60+NC087!F60+'DC8'!F60+NC091!F60+NC092!F60+NC093!F60+NC094!F60+'DC9'!F60</f>
        <v>1750000</v>
      </c>
      <c r="G60" s="11">
        <f>NC451!G60+NC452!G60+NC453!G60+'DC45'!G60+NC061!G60+NC062!G60+NC064!G60+NC065!G60+NC066!G60+NC067!G60+'DC6'!G60+NC071!G60+NC072!G60+NC073!G60+NC074!G60+NC075!G60+NC076!G60+NC077!G60+NC078!G60+'DC7'!G60+NC082!G60+NC084!G60+NC085!G60+NC086!G60+NC087!G60+'DC8'!G60+NC091!G60+NC092!G60+NC093!G60+NC094!G60+'DC9'!G60</f>
        <v>1840000</v>
      </c>
      <c r="H60" s="12">
        <f>NC451!H60+NC452!H60+NC453!H60+'DC45'!H60+NC061!H60+NC062!H60+NC064!H60+NC065!H60+NC066!H60+NC067!H60+'DC6'!H60+NC071!H60+NC072!H60+NC073!H60+NC074!H60+NC075!H60+NC076!H60+NC077!H60+NC078!H60+'DC7'!H60+NC082!H60+NC084!H60+NC085!H60+NC086!H60+NC087!H60+'DC8'!H60+NC091!H60+NC092!H60+NC093!H60+NC094!H60+'DC9'!H60</f>
        <v>1945000</v>
      </c>
    </row>
    <row r="61" spans="1:8" ht="12">
      <c r="A61" s="27"/>
      <c r="B61" s="27"/>
      <c r="C61" s="27"/>
      <c r="D61" s="27"/>
      <c r="E61" s="9"/>
      <c r="F61" s="13"/>
      <c r="G61" s="14"/>
      <c r="H61" s="15"/>
    </row>
    <row r="62" spans="1:8" ht="12">
      <c r="A62" s="27"/>
      <c r="B62" s="27"/>
      <c r="C62" s="27"/>
      <c r="D62" s="27"/>
      <c r="E62" s="9"/>
      <c r="F62" s="13"/>
      <c r="G62" s="14"/>
      <c r="H62" s="15"/>
    </row>
    <row r="63" spans="1:8" ht="12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40" t="s">
        <v>85</v>
      </c>
      <c r="F120" s="41">
        <f>SUM(F45)</f>
        <v>59360000</v>
      </c>
      <c r="G120" s="41">
        <f>SUM(G45)</f>
        <v>40503000</v>
      </c>
      <c r="H120" s="41">
        <f>SUM(H45)</f>
        <v>35279000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20">
      <selection activeCell="G32" sqref="G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2" t="s">
        <v>0</v>
      </c>
      <c r="F1" s="42"/>
      <c r="G1" s="42"/>
      <c r="H1" s="42"/>
    </row>
    <row r="2" spans="1:8" ht="12">
      <c r="A2" s="27"/>
      <c r="B2" s="27"/>
      <c r="C2" s="27"/>
      <c r="D2" s="27"/>
      <c r="E2" s="43"/>
      <c r="F2" s="43"/>
      <c r="G2" s="43"/>
      <c r="H2" s="43"/>
    </row>
    <row r="3" spans="1:8" ht="25.5">
      <c r="A3" s="27"/>
      <c r="B3" s="27"/>
      <c r="C3" s="27"/>
      <c r="D3" s="27"/>
      <c r="E3" s="28" t="s">
        <v>52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18198000</v>
      </c>
      <c r="G5" s="4">
        <v>20222000</v>
      </c>
      <c r="H5" s="4">
        <v>21775000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13145000</v>
      </c>
      <c r="G7" s="7">
        <f>SUM(G8:G17)</f>
        <v>38340000</v>
      </c>
      <c r="H7" s="7">
        <f>SUM(H8:H17)</f>
        <v>35546000</v>
      </c>
    </row>
    <row r="8" spans="1:8" ht="12.75">
      <c r="A8" s="27"/>
      <c r="B8" s="27"/>
      <c r="C8" s="27"/>
      <c r="D8" s="27"/>
      <c r="E8" s="32" t="s">
        <v>9</v>
      </c>
      <c r="F8" s="14">
        <v>8145000</v>
      </c>
      <c r="G8" s="14">
        <v>8340000</v>
      </c>
      <c r="H8" s="14">
        <v>8546000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1000000</v>
      </c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>
        <v>30000000</v>
      </c>
      <c r="H15" s="21">
        <v>27000000</v>
      </c>
    </row>
    <row r="16" spans="1:8" ht="12.75">
      <c r="A16" s="27"/>
      <c r="B16" s="27"/>
      <c r="C16" s="27"/>
      <c r="D16" s="27"/>
      <c r="E16" s="32" t="s">
        <v>17</v>
      </c>
      <c r="F16" s="14">
        <v>4000000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4900000</v>
      </c>
      <c r="G18" s="4">
        <f>SUM(G19:G27)</f>
        <v>7155000</v>
      </c>
      <c r="H18" s="4">
        <f>SUM(H19:H27)</f>
        <v>7415000</v>
      </c>
    </row>
    <row r="19" spans="1:8" ht="12.75">
      <c r="A19" s="27"/>
      <c r="B19" s="27"/>
      <c r="C19" s="27"/>
      <c r="D19" s="27"/>
      <c r="E19" s="32" t="s">
        <v>20</v>
      </c>
      <c r="F19" s="21">
        <v>1900000</v>
      </c>
      <c r="G19" s="21">
        <v>2155000</v>
      </c>
      <c r="H19" s="21">
        <v>2415000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>
        <v>2000000</v>
      </c>
      <c r="G24" s="14">
        <v>5000000</v>
      </c>
      <c r="H24" s="14">
        <v>5000000</v>
      </c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36243000</v>
      </c>
      <c r="G28" s="35">
        <f>+G5+G6+G7+G18</f>
        <v>65717000</v>
      </c>
      <c r="H28" s="35">
        <f>+H5+H6+H7+H18</f>
        <v>64736000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761000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>
        <v>761000</v>
      </c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0</v>
      </c>
      <c r="G39" s="23">
        <f>+G30+G37</f>
        <v>761000</v>
      </c>
      <c r="H39" s="23">
        <f>+H30+H37</f>
        <v>0</v>
      </c>
    </row>
    <row r="40" spans="1:8" ht="13.5">
      <c r="A40" s="27" t="s">
        <v>78</v>
      </c>
      <c r="B40" s="27"/>
      <c r="C40" s="27"/>
      <c r="D40" s="27"/>
      <c r="E40" s="36" t="s">
        <v>36</v>
      </c>
      <c r="F40" s="24">
        <f>+F28+F39</f>
        <v>36243000</v>
      </c>
      <c r="G40" s="24">
        <f>+G28+G39</f>
        <v>66478000</v>
      </c>
      <c r="H40" s="24">
        <f>+H28+H39</f>
        <v>64736000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1667000</v>
      </c>
      <c r="G45" s="7">
        <f>SUM(G47+G53+G59+G65+G71+G77+G83+G89+G95+G101+G107+G113)</f>
        <v>1667000</v>
      </c>
      <c r="H45" s="7">
        <f>SUM(H47+H53+H59+H65+H71+H77+H83+H89+H95+H101+H107+H113)</f>
        <v>1434000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1667000</v>
      </c>
      <c r="G47" s="4">
        <f>SUM(G48:G51)</f>
        <v>1667000</v>
      </c>
      <c r="H47" s="4">
        <f>SUM(H48:H51)</f>
        <v>1434000</v>
      </c>
    </row>
    <row r="48" spans="1:8" ht="12">
      <c r="A48" s="27"/>
      <c r="B48" s="27"/>
      <c r="C48" s="27"/>
      <c r="D48" s="27"/>
      <c r="E48" s="9" t="s">
        <v>80</v>
      </c>
      <c r="F48" s="10">
        <v>1667000</v>
      </c>
      <c r="G48" s="11">
        <v>1667000</v>
      </c>
      <c r="H48" s="12">
        <v>1434000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81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83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7"/>
      <c r="B60" s="27"/>
      <c r="C60" s="27"/>
      <c r="D60" s="27"/>
      <c r="E60" s="9" t="s">
        <v>84</v>
      </c>
      <c r="F60" s="10"/>
      <c r="G60" s="11"/>
      <c r="H60" s="12"/>
    </row>
    <row r="61" spans="1:8" ht="12">
      <c r="A61" s="27"/>
      <c r="B61" s="27"/>
      <c r="C61" s="27"/>
      <c r="D61" s="27"/>
      <c r="E61" s="9"/>
      <c r="F61" s="13"/>
      <c r="G61" s="14"/>
      <c r="H61" s="15"/>
    </row>
    <row r="62" spans="1:8" ht="12">
      <c r="A62" s="27"/>
      <c r="B62" s="27"/>
      <c r="C62" s="27"/>
      <c r="D62" s="27"/>
      <c r="E62" s="9"/>
      <c r="F62" s="13"/>
      <c r="G62" s="14"/>
      <c r="H62" s="15"/>
    </row>
    <row r="63" spans="1:8" ht="12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40" t="s">
        <v>85</v>
      </c>
      <c r="F120" s="41">
        <f>SUM(F45)</f>
        <v>1667000</v>
      </c>
      <c r="G120" s="41">
        <f>SUM(G45)</f>
        <v>1667000</v>
      </c>
      <c r="H120" s="41">
        <f>SUM(H45)</f>
        <v>1434000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13">
      <selection activeCell="F32" sqref="F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2" t="s">
        <v>0</v>
      </c>
      <c r="F1" s="42"/>
      <c r="G1" s="42"/>
      <c r="H1" s="42"/>
    </row>
    <row r="2" spans="1:8" ht="12">
      <c r="A2" s="27"/>
      <c r="B2" s="27"/>
      <c r="C2" s="27"/>
      <c r="D2" s="27"/>
      <c r="E2" s="43"/>
      <c r="F2" s="43"/>
      <c r="G2" s="43"/>
      <c r="H2" s="43"/>
    </row>
    <row r="3" spans="1:8" ht="25.5">
      <c r="A3" s="27"/>
      <c r="B3" s="27"/>
      <c r="C3" s="27"/>
      <c r="D3" s="27"/>
      <c r="E3" s="28" t="s">
        <v>53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16391000</v>
      </c>
      <c r="G5" s="4">
        <v>17411000</v>
      </c>
      <c r="H5" s="4">
        <v>18334000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13825000</v>
      </c>
      <c r="G7" s="7">
        <f>SUM(G8:G17)</f>
        <v>10000000</v>
      </c>
      <c r="H7" s="7">
        <f>SUM(H8:H17)</f>
        <v>9185000</v>
      </c>
    </row>
    <row r="8" spans="1:8" ht="12.75">
      <c r="A8" s="27"/>
      <c r="B8" s="27"/>
      <c r="C8" s="27"/>
      <c r="D8" s="27"/>
      <c r="E8" s="32" t="s">
        <v>9</v>
      </c>
      <c r="F8" s="14">
        <v>7825000</v>
      </c>
      <c r="G8" s="14">
        <v>8000000</v>
      </c>
      <c r="H8" s="14">
        <v>8185000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1000000</v>
      </c>
      <c r="G11" s="14">
        <v>2000000</v>
      </c>
      <c r="H11" s="14">
        <v>1000000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5000000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2900000</v>
      </c>
      <c r="G18" s="4">
        <f>SUM(G19:G27)</f>
        <v>2155000</v>
      </c>
      <c r="H18" s="4">
        <f>SUM(H19:H27)</f>
        <v>2415000</v>
      </c>
    </row>
    <row r="19" spans="1:8" ht="12.75">
      <c r="A19" s="27"/>
      <c r="B19" s="27"/>
      <c r="C19" s="27"/>
      <c r="D19" s="27"/>
      <c r="E19" s="32" t="s">
        <v>20</v>
      </c>
      <c r="F19" s="21">
        <v>1900000</v>
      </c>
      <c r="G19" s="21">
        <v>2155000</v>
      </c>
      <c r="H19" s="21">
        <v>2415000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33116000</v>
      </c>
      <c r="G28" s="35">
        <f>+G5+G6+G7+G18</f>
        <v>29566000</v>
      </c>
      <c r="H28" s="35">
        <f>+H5+H6+H7+H18</f>
        <v>29934000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1000000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>
        <v>1000000</v>
      </c>
    </row>
    <row r="39" spans="1:8" ht="13.5">
      <c r="A39" s="27"/>
      <c r="B39" s="27"/>
      <c r="C39" s="27"/>
      <c r="D39" s="27"/>
      <c r="E39" s="34" t="s">
        <v>35</v>
      </c>
      <c r="F39" s="23">
        <f>+F30+F37</f>
        <v>0</v>
      </c>
      <c r="G39" s="23">
        <f>+G30+G37</f>
        <v>0</v>
      </c>
      <c r="H39" s="23">
        <f>+H30+H37</f>
        <v>1000000</v>
      </c>
    </row>
    <row r="40" spans="1:8" ht="13.5">
      <c r="A40" s="27" t="s">
        <v>78</v>
      </c>
      <c r="B40" s="27"/>
      <c r="C40" s="27"/>
      <c r="D40" s="27"/>
      <c r="E40" s="36" t="s">
        <v>36</v>
      </c>
      <c r="F40" s="24">
        <f>+F28+F39</f>
        <v>33116000</v>
      </c>
      <c r="G40" s="24">
        <f>+G28+G39</f>
        <v>29566000</v>
      </c>
      <c r="H40" s="24">
        <f>+H28+H39</f>
        <v>30934000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867000</v>
      </c>
      <c r="G45" s="7">
        <f>SUM(G47+G53+G59+G65+G71+G77+G83+G89+G95+G101+G107+G113)</f>
        <v>867000</v>
      </c>
      <c r="H45" s="7">
        <f>SUM(H47+H53+H59+H65+H71+H77+H83+H89+H95+H101+H107+H113)</f>
        <v>746000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867000</v>
      </c>
      <c r="G47" s="4">
        <f>SUM(G48:G51)</f>
        <v>867000</v>
      </c>
      <c r="H47" s="4">
        <f>SUM(H48:H51)</f>
        <v>746000</v>
      </c>
    </row>
    <row r="48" spans="1:8" ht="12">
      <c r="A48" s="27"/>
      <c r="B48" s="27"/>
      <c r="C48" s="27"/>
      <c r="D48" s="27"/>
      <c r="E48" s="9" t="s">
        <v>80</v>
      </c>
      <c r="F48" s="10">
        <v>867000</v>
      </c>
      <c r="G48" s="11">
        <v>867000</v>
      </c>
      <c r="H48" s="12">
        <v>746000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81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83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7"/>
      <c r="B60" s="27"/>
      <c r="C60" s="27"/>
      <c r="D60" s="27"/>
      <c r="E60" s="9" t="s">
        <v>84</v>
      </c>
      <c r="F60" s="10"/>
      <c r="G60" s="11"/>
      <c r="H60" s="12"/>
    </row>
    <row r="61" spans="1:8" ht="12">
      <c r="A61" s="27"/>
      <c r="B61" s="27"/>
      <c r="C61" s="27"/>
      <c r="D61" s="27"/>
      <c r="E61" s="9"/>
      <c r="F61" s="13"/>
      <c r="G61" s="14"/>
      <c r="H61" s="15"/>
    </row>
    <row r="62" spans="1:8" ht="12">
      <c r="A62" s="27"/>
      <c r="B62" s="27"/>
      <c r="C62" s="27"/>
      <c r="D62" s="27"/>
      <c r="E62" s="9"/>
      <c r="F62" s="13"/>
      <c r="G62" s="14"/>
      <c r="H62" s="15"/>
    </row>
    <row r="63" spans="1:8" ht="12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40" t="s">
        <v>85</v>
      </c>
      <c r="F120" s="41">
        <f>SUM(F45)</f>
        <v>867000</v>
      </c>
      <c r="G120" s="41">
        <f>SUM(G45)</f>
        <v>867000</v>
      </c>
      <c r="H120" s="41">
        <f>SUM(H45)</f>
        <v>746000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16">
      <selection activeCell="H61" sqref="H6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2" t="s">
        <v>0</v>
      </c>
      <c r="F1" s="42"/>
      <c r="G1" s="42"/>
      <c r="H1" s="42"/>
    </row>
    <row r="2" spans="1:8" ht="12">
      <c r="A2" s="27"/>
      <c r="B2" s="27"/>
      <c r="C2" s="27"/>
      <c r="D2" s="27"/>
      <c r="E2" s="43"/>
      <c r="F2" s="43"/>
      <c r="G2" s="43"/>
      <c r="H2" s="43"/>
    </row>
    <row r="3" spans="1:8" ht="25.5">
      <c r="A3" s="27"/>
      <c r="B3" s="27"/>
      <c r="C3" s="27"/>
      <c r="D3" s="27"/>
      <c r="E3" s="28" t="s">
        <v>54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38744000</v>
      </c>
      <c r="G5" s="4">
        <v>47106000</v>
      </c>
      <c r="H5" s="4">
        <v>48603000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2898000</v>
      </c>
      <c r="G7" s="7">
        <f>SUM(G8:G17)</f>
        <v>3018000</v>
      </c>
      <c r="H7" s="7">
        <f>SUM(H8:H17)</f>
        <v>3187000</v>
      </c>
    </row>
    <row r="8" spans="1:8" ht="12.75">
      <c r="A8" s="27"/>
      <c r="B8" s="27"/>
      <c r="C8" s="27"/>
      <c r="D8" s="27"/>
      <c r="E8" s="32" t="s">
        <v>9</v>
      </c>
      <c r="F8" s="14"/>
      <c r="G8" s="14"/>
      <c r="H8" s="14"/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>
        <v>2898000</v>
      </c>
      <c r="G13" s="14">
        <v>3018000</v>
      </c>
      <c r="H13" s="14">
        <v>3187000</v>
      </c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2250000</v>
      </c>
      <c r="G18" s="4">
        <f>SUM(G19:G27)</f>
        <v>1505000</v>
      </c>
      <c r="H18" s="4">
        <f>SUM(H19:H27)</f>
        <v>1765000</v>
      </c>
    </row>
    <row r="19" spans="1:8" ht="12.75">
      <c r="A19" s="27"/>
      <c r="B19" s="27"/>
      <c r="C19" s="27"/>
      <c r="D19" s="27"/>
      <c r="E19" s="32" t="s">
        <v>20</v>
      </c>
      <c r="F19" s="21">
        <v>1250000</v>
      </c>
      <c r="G19" s="21">
        <v>1505000</v>
      </c>
      <c r="H19" s="21">
        <v>1765000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43892000</v>
      </c>
      <c r="G28" s="35">
        <f>+G5+G6+G7+G18</f>
        <v>51629000</v>
      </c>
      <c r="H28" s="35">
        <f>+H5+H6+H7+H18</f>
        <v>53555000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3123000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>
        <v>3123000</v>
      </c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0</v>
      </c>
      <c r="G39" s="23">
        <f>+G30+G37</f>
        <v>3123000</v>
      </c>
      <c r="H39" s="23">
        <f>+H30+H37</f>
        <v>0</v>
      </c>
    </row>
    <row r="40" spans="1:8" ht="13.5">
      <c r="A40" s="27" t="s">
        <v>78</v>
      </c>
      <c r="B40" s="27"/>
      <c r="C40" s="27"/>
      <c r="D40" s="27"/>
      <c r="E40" s="36" t="s">
        <v>36</v>
      </c>
      <c r="F40" s="24">
        <f>+F28+F39</f>
        <v>43892000</v>
      </c>
      <c r="G40" s="24">
        <f>+G28+G39</f>
        <v>54752000</v>
      </c>
      <c r="H40" s="24">
        <f>+H28+H39</f>
        <v>53555000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350000</v>
      </c>
      <c r="G45" s="7">
        <f>SUM(G47+G53+G59+G65+G71+G77+G83+G89+G95+G101+G107+G113)</f>
        <v>368000</v>
      </c>
      <c r="H45" s="7">
        <f>SUM(H47+H53+H59+H65+H71+H77+H83+H89+H95+H101+H107+H113)</f>
        <v>389000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7"/>
      <c r="B48" s="27"/>
      <c r="C48" s="27"/>
      <c r="D48" s="27"/>
      <c r="E48" s="9" t="s">
        <v>80</v>
      </c>
      <c r="F48" s="10"/>
      <c r="G48" s="11"/>
      <c r="H48" s="12"/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81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83</v>
      </c>
      <c r="F59" s="4">
        <f>SUM(F60:F63)</f>
        <v>350000</v>
      </c>
      <c r="G59" s="4">
        <f>SUM(G60:G63)</f>
        <v>368000</v>
      </c>
      <c r="H59" s="4">
        <f>SUM(H60:H63)</f>
        <v>389000</v>
      </c>
    </row>
    <row r="60" spans="1:8" ht="12">
      <c r="A60" s="27"/>
      <c r="B60" s="27"/>
      <c r="C60" s="27"/>
      <c r="D60" s="27"/>
      <c r="E60" s="9" t="s">
        <v>84</v>
      </c>
      <c r="F60" s="10">
        <v>350000</v>
      </c>
      <c r="G60" s="11">
        <v>368000</v>
      </c>
      <c r="H60" s="12">
        <v>389000</v>
      </c>
    </row>
    <row r="61" spans="1:8" ht="12">
      <c r="A61" s="27"/>
      <c r="B61" s="27"/>
      <c r="C61" s="27"/>
      <c r="D61" s="27"/>
      <c r="E61" s="9"/>
      <c r="F61" s="13"/>
      <c r="G61" s="14"/>
      <c r="H61" s="15"/>
    </row>
    <row r="62" spans="1:8" ht="12">
      <c r="A62" s="27"/>
      <c r="B62" s="27"/>
      <c r="C62" s="27"/>
      <c r="D62" s="27"/>
      <c r="E62" s="9"/>
      <c r="F62" s="13"/>
      <c r="G62" s="14"/>
      <c r="H62" s="15"/>
    </row>
    <row r="63" spans="1:8" ht="12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40" t="s">
        <v>85</v>
      </c>
      <c r="F120" s="41">
        <f>SUM(F45)</f>
        <v>350000</v>
      </c>
      <c r="G120" s="41">
        <f>SUM(G45)</f>
        <v>368000</v>
      </c>
      <c r="H120" s="41">
        <f>SUM(H45)</f>
        <v>389000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1">
      <selection activeCell="F32" sqref="F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2" t="s">
        <v>0</v>
      </c>
      <c r="F1" s="42"/>
      <c r="G1" s="42"/>
      <c r="H1" s="42"/>
    </row>
    <row r="2" spans="1:8" ht="12">
      <c r="A2" s="27"/>
      <c r="B2" s="27"/>
      <c r="C2" s="27"/>
      <c r="D2" s="27"/>
      <c r="E2" s="43"/>
      <c r="F2" s="43"/>
      <c r="G2" s="43"/>
      <c r="H2" s="43"/>
    </row>
    <row r="3" spans="1:8" ht="25.5">
      <c r="A3" s="27"/>
      <c r="B3" s="27"/>
      <c r="C3" s="27"/>
      <c r="D3" s="27"/>
      <c r="E3" s="28" t="s">
        <v>55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28192000</v>
      </c>
      <c r="G5" s="4">
        <v>31083000</v>
      </c>
      <c r="H5" s="4">
        <v>33249000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15063000</v>
      </c>
      <c r="G7" s="7">
        <f>SUM(G8:G17)</f>
        <v>13377000</v>
      </c>
      <c r="H7" s="7">
        <f>SUM(H8:H17)</f>
        <v>12209000</v>
      </c>
    </row>
    <row r="8" spans="1:8" ht="12.75">
      <c r="A8" s="27"/>
      <c r="B8" s="27"/>
      <c r="C8" s="27"/>
      <c r="D8" s="27"/>
      <c r="E8" s="32" t="s">
        <v>9</v>
      </c>
      <c r="F8" s="14">
        <v>10063000</v>
      </c>
      <c r="G8" s="14">
        <v>10377000</v>
      </c>
      <c r="H8" s="14">
        <v>10709000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1000000</v>
      </c>
      <c r="G11" s="14">
        <v>3000000</v>
      </c>
      <c r="H11" s="14">
        <v>1500000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4000000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2900000</v>
      </c>
      <c r="G18" s="4">
        <f>SUM(G19:G27)</f>
        <v>2155000</v>
      </c>
      <c r="H18" s="4">
        <f>SUM(H19:H27)</f>
        <v>2415000</v>
      </c>
    </row>
    <row r="19" spans="1:8" ht="12.75">
      <c r="A19" s="27"/>
      <c r="B19" s="27"/>
      <c r="C19" s="27"/>
      <c r="D19" s="27"/>
      <c r="E19" s="32" t="s">
        <v>20</v>
      </c>
      <c r="F19" s="21">
        <v>1900000</v>
      </c>
      <c r="G19" s="21">
        <v>2155000</v>
      </c>
      <c r="H19" s="21">
        <v>2415000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46155000</v>
      </c>
      <c r="G28" s="35">
        <f>+G5+G6+G7+G18</f>
        <v>46615000</v>
      </c>
      <c r="H28" s="35">
        <f>+H5+H6+H7+H18</f>
        <v>47873000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2000000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>
        <v>2000000</v>
      </c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2000000</v>
      </c>
      <c r="G39" s="23">
        <f>+G30+G37</f>
        <v>0</v>
      </c>
      <c r="H39" s="23">
        <f>+H30+H37</f>
        <v>0</v>
      </c>
    </row>
    <row r="40" spans="1:8" ht="13.5">
      <c r="A40" s="27" t="s">
        <v>78</v>
      </c>
      <c r="B40" s="27"/>
      <c r="C40" s="27"/>
      <c r="D40" s="27"/>
      <c r="E40" s="36" t="s">
        <v>36</v>
      </c>
      <c r="F40" s="24">
        <f>+F28+F39</f>
        <v>48155000</v>
      </c>
      <c r="G40" s="24">
        <f>+G28+G39</f>
        <v>46615000</v>
      </c>
      <c r="H40" s="24">
        <f>+H28+H39</f>
        <v>47873000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860000</v>
      </c>
      <c r="G45" s="7">
        <f>SUM(G47+G53+G59+G65+G71+G77+G83+G89+G95+G101+G107+G113)</f>
        <v>860000</v>
      </c>
      <c r="H45" s="7">
        <f>SUM(H47+H53+H59+H65+H71+H77+H83+H89+H95+H101+H107+H113)</f>
        <v>740000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860000</v>
      </c>
      <c r="G47" s="4">
        <f>SUM(G48:G51)</f>
        <v>860000</v>
      </c>
      <c r="H47" s="4">
        <f>SUM(H48:H51)</f>
        <v>740000</v>
      </c>
    </row>
    <row r="48" spans="1:8" ht="12">
      <c r="A48" s="27"/>
      <c r="B48" s="27"/>
      <c r="C48" s="27"/>
      <c r="D48" s="27"/>
      <c r="E48" s="9" t="s">
        <v>80</v>
      </c>
      <c r="F48" s="10">
        <v>860000</v>
      </c>
      <c r="G48" s="11">
        <v>860000</v>
      </c>
      <c r="H48" s="12">
        <v>740000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81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83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7"/>
      <c r="B60" s="27"/>
      <c r="C60" s="27"/>
      <c r="D60" s="27"/>
      <c r="E60" s="9" t="s">
        <v>84</v>
      </c>
      <c r="F60" s="10"/>
      <c r="G60" s="11"/>
      <c r="H60" s="12"/>
    </row>
    <row r="61" spans="1:8" ht="12">
      <c r="A61" s="27"/>
      <c r="B61" s="27"/>
      <c r="C61" s="27"/>
      <c r="D61" s="27"/>
      <c r="E61" s="9"/>
      <c r="F61" s="13"/>
      <c r="G61" s="14"/>
      <c r="H61" s="15"/>
    </row>
    <row r="62" spans="1:8" ht="12">
      <c r="A62" s="27"/>
      <c r="B62" s="27"/>
      <c r="C62" s="27"/>
      <c r="D62" s="27"/>
      <c r="E62" s="9"/>
      <c r="F62" s="13"/>
      <c r="G62" s="14"/>
      <c r="H62" s="15"/>
    </row>
    <row r="63" spans="1:8" ht="12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40" t="s">
        <v>85</v>
      </c>
      <c r="F120" s="41">
        <f>SUM(F45)</f>
        <v>860000</v>
      </c>
      <c r="G120" s="41">
        <f>SUM(G45)</f>
        <v>860000</v>
      </c>
      <c r="H120" s="41">
        <f>SUM(H45)</f>
        <v>740000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22">
      <selection activeCell="G32" sqref="G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2" t="s">
        <v>0</v>
      </c>
      <c r="F1" s="42"/>
      <c r="G1" s="42"/>
      <c r="H1" s="42"/>
    </row>
    <row r="2" spans="1:8" ht="12">
      <c r="A2" s="27"/>
      <c r="B2" s="27"/>
      <c r="C2" s="27"/>
      <c r="D2" s="27"/>
      <c r="E2" s="43"/>
      <c r="F2" s="43"/>
      <c r="G2" s="43"/>
      <c r="H2" s="43"/>
    </row>
    <row r="3" spans="1:8" ht="25.5">
      <c r="A3" s="27"/>
      <c r="B3" s="27"/>
      <c r="C3" s="27"/>
      <c r="D3" s="27"/>
      <c r="E3" s="28" t="s">
        <v>56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39760000</v>
      </c>
      <c r="G5" s="4">
        <v>44147000</v>
      </c>
      <c r="H5" s="4">
        <v>47543000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17612000</v>
      </c>
      <c r="G7" s="7">
        <f>SUM(G8:G17)</f>
        <v>17021000</v>
      </c>
      <c r="H7" s="7">
        <f>SUM(H8:H17)</f>
        <v>13954000</v>
      </c>
    </row>
    <row r="8" spans="1:8" ht="12.75">
      <c r="A8" s="27"/>
      <c r="B8" s="27"/>
      <c r="C8" s="27"/>
      <c r="D8" s="27"/>
      <c r="E8" s="32" t="s">
        <v>9</v>
      </c>
      <c r="F8" s="14">
        <v>11612000</v>
      </c>
      <c r="G8" s="14">
        <v>12021000</v>
      </c>
      <c r="H8" s="14">
        <v>12454000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2000000</v>
      </c>
      <c r="G11" s="14">
        <v>5000000</v>
      </c>
      <c r="H11" s="14">
        <v>1500000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4000000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2900000</v>
      </c>
      <c r="G18" s="4">
        <f>SUM(G19:G27)</f>
        <v>2155000</v>
      </c>
      <c r="H18" s="4">
        <f>SUM(H19:H27)</f>
        <v>2155000</v>
      </c>
    </row>
    <row r="19" spans="1:8" ht="12.75">
      <c r="A19" s="27"/>
      <c r="B19" s="27"/>
      <c r="C19" s="27"/>
      <c r="D19" s="27"/>
      <c r="E19" s="32" t="s">
        <v>20</v>
      </c>
      <c r="F19" s="21">
        <v>1900000</v>
      </c>
      <c r="G19" s="21">
        <v>2155000</v>
      </c>
      <c r="H19" s="21">
        <v>2155000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60272000</v>
      </c>
      <c r="G28" s="35">
        <f>+G5+G6+G7+G18</f>
        <v>63323000</v>
      </c>
      <c r="H28" s="35">
        <f>+H5+H6+H7+H18</f>
        <v>63652000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44000</v>
      </c>
      <c r="G30" s="4">
        <f>SUM(G31:G36)</f>
        <v>449000</v>
      </c>
      <c r="H30" s="4">
        <f>SUM(H31:H36)</f>
        <v>475000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44000</v>
      </c>
      <c r="G32" s="14">
        <v>449000</v>
      </c>
      <c r="H32" s="14">
        <v>475000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44000</v>
      </c>
      <c r="G39" s="23">
        <f>+G30+G37</f>
        <v>449000</v>
      </c>
      <c r="H39" s="23">
        <f>+H30+H37</f>
        <v>475000</v>
      </c>
    </row>
    <row r="40" spans="1:8" ht="13.5">
      <c r="A40" s="27" t="s">
        <v>78</v>
      </c>
      <c r="B40" s="27"/>
      <c r="C40" s="27"/>
      <c r="D40" s="27"/>
      <c r="E40" s="36" t="s">
        <v>36</v>
      </c>
      <c r="F40" s="24">
        <f>+F28+F39</f>
        <v>60316000</v>
      </c>
      <c r="G40" s="24">
        <f>+G28+G39</f>
        <v>63772000</v>
      </c>
      <c r="H40" s="24">
        <f>+H28+H39</f>
        <v>64127000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1679000</v>
      </c>
      <c r="G45" s="7">
        <f>SUM(G47+G53+G59+G65+G71+G77+G83+G89+G95+G101+G107+G113)</f>
        <v>1679000</v>
      </c>
      <c r="H45" s="7">
        <f>SUM(H47+H53+H59+H65+H71+H77+H83+H89+H95+H101+H107+H113)</f>
        <v>1444000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1679000</v>
      </c>
      <c r="G47" s="4">
        <f>SUM(G48:G51)</f>
        <v>1679000</v>
      </c>
      <c r="H47" s="4">
        <f>SUM(H48:H51)</f>
        <v>1444000</v>
      </c>
    </row>
    <row r="48" spans="1:8" ht="12">
      <c r="A48" s="27"/>
      <c r="B48" s="27"/>
      <c r="C48" s="27"/>
      <c r="D48" s="27"/>
      <c r="E48" s="9" t="s">
        <v>80</v>
      </c>
      <c r="F48" s="10">
        <v>1679000</v>
      </c>
      <c r="G48" s="11">
        <v>1679000</v>
      </c>
      <c r="H48" s="12">
        <v>1444000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81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83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7"/>
      <c r="B60" s="27"/>
      <c r="C60" s="27"/>
      <c r="D60" s="27"/>
      <c r="E60" s="9" t="s">
        <v>84</v>
      </c>
      <c r="F60" s="10"/>
      <c r="G60" s="11"/>
      <c r="H60" s="12"/>
    </row>
    <row r="61" spans="1:8" ht="12">
      <c r="A61" s="27"/>
      <c r="B61" s="27"/>
      <c r="C61" s="27"/>
      <c r="D61" s="27"/>
      <c r="E61" s="9"/>
      <c r="F61" s="13"/>
      <c r="G61" s="14"/>
      <c r="H61" s="15"/>
    </row>
    <row r="62" spans="1:8" ht="12">
      <c r="A62" s="27"/>
      <c r="B62" s="27"/>
      <c r="C62" s="27"/>
      <c r="D62" s="27"/>
      <c r="E62" s="9"/>
      <c r="F62" s="13"/>
      <c r="G62" s="14"/>
      <c r="H62" s="15"/>
    </row>
    <row r="63" spans="1:8" ht="12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40" t="s">
        <v>85</v>
      </c>
      <c r="F120" s="41">
        <f>SUM(F45)</f>
        <v>1679000</v>
      </c>
      <c r="G120" s="41">
        <f>SUM(G45)</f>
        <v>1679000</v>
      </c>
      <c r="H120" s="41">
        <f>SUM(H45)</f>
        <v>1444000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13">
      <selection activeCell="E32" sqref="E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2" t="s">
        <v>0</v>
      </c>
      <c r="F1" s="42"/>
      <c r="G1" s="42"/>
      <c r="H1" s="42"/>
    </row>
    <row r="2" spans="1:8" ht="12">
      <c r="A2" s="27"/>
      <c r="B2" s="27"/>
      <c r="C2" s="27"/>
      <c r="D2" s="27"/>
      <c r="E2" s="43"/>
      <c r="F2" s="43"/>
      <c r="G2" s="43"/>
      <c r="H2" s="43"/>
    </row>
    <row r="3" spans="1:8" ht="25.5">
      <c r="A3" s="27"/>
      <c r="B3" s="27"/>
      <c r="C3" s="27"/>
      <c r="D3" s="27"/>
      <c r="E3" s="28" t="s">
        <v>57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37094000</v>
      </c>
      <c r="G5" s="4">
        <v>40758000</v>
      </c>
      <c r="H5" s="4">
        <v>43710000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32292000</v>
      </c>
      <c r="G7" s="7">
        <f>SUM(G8:G17)</f>
        <v>44744000</v>
      </c>
      <c r="H7" s="7">
        <f>SUM(H8:H17)</f>
        <v>18978000</v>
      </c>
    </row>
    <row r="8" spans="1:8" ht="12.75">
      <c r="A8" s="27"/>
      <c r="B8" s="27"/>
      <c r="C8" s="27"/>
      <c r="D8" s="27"/>
      <c r="E8" s="32" t="s">
        <v>9</v>
      </c>
      <c r="F8" s="14">
        <v>12292000</v>
      </c>
      <c r="G8" s="14">
        <v>12744000</v>
      </c>
      <c r="H8" s="14">
        <v>13221000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6000000</v>
      </c>
      <c r="G11" s="14">
        <v>2000000</v>
      </c>
      <c r="H11" s="14">
        <v>1000000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>
        <v>30000000</v>
      </c>
      <c r="H15" s="21">
        <v>4757000</v>
      </c>
    </row>
    <row r="16" spans="1:8" ht="12.75">
      <c r="A16" s="27"/>
      <c r="B16" s="27"/>
      <c r="C16" s="27"/>
      <c r="D16" s="27"/>
      <c r="E16" s="32" t="s">
        <v>17</v>
      </c>
      <c r="F16" s="14">
        <v>14000000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2786000</v>
      </c>
      <c r="G18" s="4">
        <f>SUM(G19:G27)</f>
        <v>1700000</v>
      </c>
      <c r="H18" s="4">
        <f>SUM(H19:H27)</f>
        <v>1700000</v>
      </c>
    </row>
    <row r="19" spans="1:8" ht="12.75">
      <c r="A19" s="27"/>
      <c r="B19" s="27"/>
      <c r="C19" s="27"/>
      <c r="D19" s="27"/>
      <c r="E19" s="32" t="s">
        <v>20</v>
      </c>
      <c r="F19" s="21">
        <v>1700000</v>
      </c>
      <c r="G19" s="21">
        <v>1700000</v>
      </c>
      <c r="H19" s="21">
        <v>1700000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1086000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72172000</v>
      </c>
      <c r="G28" s="35">
        <f>+G5+G6+G7+G18</f>
        <v>87202000</v>
      </c>
      <c r="H28" s="35">
        <f>+H5+H6+H7+H18</f>
        <v>64388000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2000000</v>
      </c>
      <c r="G30" s="4">
        <f>SUM(G31:G36)</f>
        <v>20000000</v>
      </c>
      <c r="H30" s="4">
        <f>SUM(H31:H36)</f>
        <v>6796000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>
        <v>20000000</v>
      </c>
      <c r="H31" s="14">
        <v>6796000</v>
      </c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>
        <v>2000000</v>
      </c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1000000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>
        <v>1000000</v>
      </c>
    </row>
    <row r="39" spans="1:8" ht="13.5">
      <c r="A39" s="27"/>
      <c r="B39" s="27"/>
      <c r="C39" s="27"/>
      <c r="D39" s="27"/>
      <c r="E39" s="34" t="s">
        <v>35</v>
      </c>
      <c r="F39" s="23">
        <f>+F30+F37</f>
        <v>2000000</v>
      </c>
      <c r="G39" s="23">
        <f>+G30+G37</f>
        <v>20000000</v>
      </c>
      <c r="H39" s="23">
        <f>+H30+H37</f>
        <v>7796000</v>
      </c>
    </row>
    <row r="40" spans="1:8" ht="13.5">
      <c r="A40" s="27" t="s">
        <v>78</v>
      </c>
      <c r="B40" s="27"/>
      <c r="C40" s="27"/>
      <c r="D40" s="27"/>
      <c r="E40" s="36" t="s">
        <v>36</v>
      </c>
      <c r="F40" s="24">
        <f>+F28+F39</f>
        <v>74172000</v>
      </c>
      <c r="G40" s="24">
        <f>+G28+G39</f>
        <v>107202000</v>
      </c>
      <c r="H40" s="24">
        <f>+H28+H39</f>
        <v>72184000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881000</v>
      </c>
      <c r="G45" s="7">
        <f>SUM(G47+G53+G59+G65+G71+G77+G83+G89+G95+G101+G107+G113)</f>
        <v>881000</v>
      </c>
      <c r="H45" s="7">
        <f>SUM(H47+H53+H59+H65+H71+H77+H83+H89+H95+H101+H107+H113)</f>
        <v>758000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881000</v>
      </c>
      <c r="G47" s="4">
        <f>SUM(G48:G51)</f>
        <v>881000</v>
      </c>
      <c r="H47" s="4">
        <f>SUM(H48:H51)</f>
        <v>758000</v>
      </c>
    </row>
    <row r="48" spans="1:8" ht="12">
      <c r="A48" s="27"/>
      <c r="B48" s="27"/>
      <c r="C48" s="27"/>
      <c r="D48" s="27"/>
      <c r="E48" s="9" t="s">
        <v>80</v>
      </c>
      <c r="F48" s="10">
        <v>881000</v>
      </c>
      <c r="G48" s="11">
        <v>881000</v>
      </c>
      <c r="H48" s="12">
        <v>758000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81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83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7"/>
      <c r="B60" s="27"/>
      <c r="C60" s="27"/>
      <c r="D60" s="27"/>
      <c r="E60" s="9" t="s">
        <v>84</v>
      </c>
      <c r="F60" s="10"/>
      <c r="G60" s="11"/>
      <c r="H60" s="12"/>
    </row>
    <row r="61" spans="1:8" ht="12">
      <c r="A61" s="27"/>
      <c r="B61" s="27"/>
      <c r="C61" s="27"/>
      <c r="D61" s="27"/>
      <c r="E61" s="9"/>
      <c r="F61" s="13"/>
      <c r="G61" s="14"/>
      <c r="H61" s="15"/>
    </row>
    <row r="62" spans="1:8" ht="12">
      <c r="A62" s="27"/>
      <c r="B62" s="27"/>
      <c r="C62" s="27"/>
      <c r="D62" s="27"/>
      <c r="E62" s="9"/>
      <c r="F62" s="13"/>
      <c r="G62" s="14"/>
      <c r="H62" s="15"/>
    </row>
    <row r="63" spans="1:8" ht="12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40" t="s">
        <v>85</v>
      </c>
      <c r="F120" s="41">
        <f>SUM(F45)</f>
        <v>881000</v>
      </c>
      <c r="G120" s="41">
        <f>SUM(G45)</f>
        <v>881000</v>
      </c>
      <c r="H120" s="41">
        <f>SUM(H45)</f>
        <v>758000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7">
      <selection activeCell="H48" sqref="H48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2" t="s">
        <v>0</v>
      </c>
      <c r="F1" s="42"/>
      <c r="G1" s="42"/>
      <c r="H1" s="42"/>
    </row>
    <row r="2" spans="1:8" ht="12">
      <c r="A2" s="27"/>
      <c r="B2" s="27"/>
      <c r="C2" s="27"/>
      <c r="D2" s="27"/>
      <c r="E2" s="43"/>
      <c r="F2" s="43"/>
      <c r="G2" s="43"/>
      <c r="H2" s="43"/>
    </row>
    <row r="3" spans="1:8" ht="25.5">
      <c r="A3" s="27"/>
      <c r="B3" s="27"/>
      <c r="C3" s="27"/>
      <c r="D3" s="27"/>
      <c r="E3" s="28" t="s">
        <v>58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20397000</v>
      </c>
      <c r="G5" s="4">
        <v>21975000</v>
      </c>
      <c r="H5" s="4">
        <v>23282000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43095000</v>
      </c>
      <c r="G7" s="7">
        <f>SUM(G8:G17)</f>
        <v>55111000</v>
      </c>
      <c r="H7" s="7">
        <f>SUM(H8:H17)</f>
        <v>8490000</v>
      </c>
    </row>
    <row r="8" spans="1:8" ht="12.75">
      <c r="A8" s="27"/>
      <c r="B8" s="27"/>
      <c r="C8" s="27"/>
      <c r="D8" s="27"/>
      <c r="E8" s="32" t="s">
        <v>9</v>
      </c>
      <c r="F8" s="14">
        <v>8095000</v>
      </c>
      <c r="G8" s="14">
        <v>8287000</v>
      </c>
      <c r="H8" s="14">
        <v>8490000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1000000</v>
      </c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>
        <v>30000000</v>
      </c>
      <c r="G15" s="21">
        <v>46824000</v>
      </c>
      <c r="H15" s="21"/>
    </row>
    <row r="16" spans="1:8" ht="12.75">
      <c r="A16" s="27"/>
      <c r="B16" s="27"/>
      <c r="C16" s="27"/>
      <c r="D16" s="27"/>
      <c r="E16" s="32" t="s">
        <v>17</v>
      </c>
      <c r="F16" s="14">
        <v>4000000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2900000</v>
      </c>
      <c r="G18" s="4">
        <f>SUM(G19:G27)</f>
        <v>2155000</v>
      </c>
      <c r="H18" s="4">
        <f>SUM(H19:H27)</f>
        <v>2415000</v>
      </c>
    </row>
    <row r="19" spans="1:8" ht="12.75">
      <c r="A19" s="27"/>
      <c r="B19" s="27"/>
      <c r="C19" s="27"/>
      <c r="D19" s="27"/>
      <c r="E19" s="32" t="s">
        <v>20</v>
      </c>
      <c r="F19" s="21">
        <v>1900000</v>
      </c>
      <c r="G19" s="21">
        <v>2155000</v>
      </c>
      <c r="H19" s="21">
        <v>2415000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66392000</v>
      </c>
      <c r="G28" s="35">
        <f>+G5+G6+G7+G18</f>
        <v>79241000</v>
      </c>
      <c r="H28" s="35">
        <f>+H5+H6+H7+H18</f>
        <v>34187000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0</v>
      </c>
      <c r="G39" s="23">
        <f>+G30+G37</f>
        <v>0</v>
      </c>
      <c r="H39" s="23">
        <f>+H30+H37</f>
        <v>0</v>
      </c>
    </row>
    <row r="40" spans="1:8" ht="13.5">
      <c r="A40" s="27" t="s">
        <v>78</v>
      </c>
      <c r="B40" s="27"/>
      <c r="C40" s="27"/>
      <c r="D40" s="27"/>
      <c r="E40" s="36" t="s">
        <v>36</v>
      </c>
      <c r="F40" s="24">
        <f>+F28+F39</f>
        <v>66392000</v>
      </c>
      <c r="G40" s="24">
        <f>+G28+G39</f>
        <v>79241000</v>
      </c>
      <c r="H40" s="24">
        <f>+H28+H39</f>
        <v>34187000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1312000</v>
      </c>
      <c r="G45" s="7">
        <f>SUM(G47+G53+G59+G65+G71+G77+G83+G89+G95+G101+G107+G113)</f>
        <v>1312000</v>
      </c>
      <c r="H45" s="7">
        <f>SUM(H47+H53+H59+H65+H71+H77+H83+H89+H95+H101+H107+H113)</f>
        <v>1128000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1312000</v>
      </c>
      <c r="G47" s="4">
        <f>SUM(G48:G51)</f>
        <v>1312000</v>
      </c>
      <c r="H47" s="4">
        <f>SUM(H48:H51)</f>
        <v>1128000</v>
      </c>
    </row>
    <row r="48" spans="1:8" ht="12">
      <c r="A48" s="27"/>
      <c r="B48" s="27"/>
      <c r="C48" s="27"/>
      <c r="D48" s="27"/>
      <c r="E48" s="9" t="s">
        <v>80</v>
      </c>
      <c r="F48" s="10">
        <v>1312000</v>
      </c>
      <c r="G48" s="11">
        <v>1312000</v>
      </c>
      <c r="H48" s="12">
        <v>1128000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81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83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7"/>
      <c r="B60" s="27"/>
      <c r="C60" s="27"/>
      <c r="D60" s="27"/>
      <c r="E60" s="9" t="s">
        <v>84</v>
      </c>
      <c r="F60" s="10"/>
      <c r="G60" s="11"/>
      <c r="H60" s="12"/>
    </row>
    <row r="61" spans="1:8" ht="12">
      <c r="A61" s="27"/>
      <c r="B61" s="27"/>
      <c r="C61" s="27"/>
      <c r="D61" s="27"/>
      <c r="E61" s="9"/>
      <c r="F61" s="13"/>
      <c r="G61" s="14"/>
      <c r="H61" s="15"/>
    </row>
    <row r="62" spans="1:8" ht="12">
      <c r="A62" s="27"/>
      <c r="B62" s="27"/>
      <c r="C62" s="27"/>
      <c r="D62" s="27"/>
      <c r="E62" s="9"/>
      <c r="F62" s="13"/>
      <c r="G62" s="14"/>
      <c r="H62" s="15"/>
    </row>
    <row r="63" spans="1:8" ht="12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40" t="s">
        <v>85</v>
      </c>
      <c r="F120" s="41">
        <f>SUM(F45)</f>
        <v>1312000</v>
      </c>
      <c r="G120" s="41">
        <f>SUM(G45)</f>
        <v>1312000</v>
      </c>
      <c r="H120" s="41">
        <f>SUM(H45)</f>
        <v>1128000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13">
      <selection activeCell="H49" sqref="H4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2" t="s">
        <v>0</v>
      </c>
      <c r="F1" s="42"/>
      <c r="G1" s="42"/>
      <c r="H1" s="42"/>
    </row>
    <row r="2" spans="1:8" ht="12">
      <c r="A2" s="27"/>
      <c r="B2" s="27"/>
      <c r="C2" s="27"/>
      <c r="D2" s="27"/>
      <c r="E2" s="43"/>
      <c r="F2" s="43"/>
      <c r="G2" s="43"/>
      <c r="H2" s="43"/>
    </row>
    <row r="3" spans="1:8" ht="25.5">
      <c r="A3" s="27"/>
      <c r="B3" s="27"/>
      <c r="C3" s="27"/>
      <c r="D3" s="27"/>
      <c r="E3" s="28" t="s">
        <v>59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20182000</v>
      </c>
      <c r="G5" s="4">
        <v>22162000</v>
      </c>
      <c r="H5" s="4">
        <v>23589000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20527000</v>
      </c>
      <c r="G7" s="7">
        <f>SUM(G8:G17)</f>
        <v>28683000</v>
      </c>
      <c r="H7" s="7">
        <f>SUM(H8:H17)</f>
        <v>30849000</v>
      </c>
    </row>
    <row r="8" spans="1:8" ht="12.75">
      <c r="A8" s="27"/>
      <c r="B8" s="27"/>
      <c r="C8" s="27"/>
      <c r="D8" s="27"/>
      <c r="E8" s="32" t="s">
        <v>9</v>
      </c>
      <c r="F8" s="14">
        <v>7527000</v>
      </c>
      <c r="G8" s="14">
        <v>7683000</v>
      </c>
      <c r="H8" s="14">
        <v>7849000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3000000</v>
      </c>
      <c r="G11" s="14">
        <v>21000000</v>
      </c>
      <c r="H11" s="14">
        <v>23000000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10000000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3345000</v>
      </c>
      <c r="G18" s="4">
        <f>SUM(G19:G27)</f>
        <v>2600000</v>
      </c>
      <c r="H18" s="4">
        <f>SUM(H19:H27)</f>
        <v>2860000</v>
      </c>
    </row>
    <row r="19" spans="1:8" ht="12.75">
      <c r="A19" s="27"/>
      <c r="B19" s="27"/>
      <c r="C19" s="27"/>
      <c r="D19" s="27"/>
      <c r="E19" s="32" t="s">
        <v>20</v>
      </c>
      <c r="F19" s="21">
        <v>2345000</v>
      </c>
      <c r="G19" s="21">
        <v>2600000</v>
      </c>
      <c r="H19" s="21">
        <v>2860000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44054000</v>
      </c>
      <c r="G28" s="35">
        <f>+G5+G6+G7+G18</f>
        <v>53445000</v>
      </c>
      <c r="H28" s="35">
        <f>+H5+H6+H7+H18</f>
        <v>57298000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3000000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>
        <v>3000000</v>
      </c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3000000</v>
      </c>
      <c r="G39" s="23">
        <f>+G30+G37</f>
        <v>0</v>
      </c>
      <c r="H39" s="23">
        <f>+H30+H37</f>
        <v>0</v>
      </c>
    </row>
    <row r="40" spans="1:8" ht="13.5">
      <c r="A40" s="27" t="s">
        <v>78</v>
      </c>
      <c r="B40" s="27"/>
      <c r="C40" s="27"/>
      <c r="D40" s="27"/>
      <c r="E40" s="36" t="s">
        <v>36</v>
      </c>
      <c r="F40" s="24">
        <f>+F28+F39</f>
        <v>47054000</v>
      </c>
      <c r="G40" s="24">
        <f>+G28+G39</f>
        <v>53445000</v>
      </c>
      <c r="H40" s="24">
        <f>+H28+H39</f>
        <v>57298000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4004000</v>
      </c>
      <c r="G45" s="7">
        <f>SUM(G47+G53+G59+G65+G71+G77+G83+G89+G95+G101+G107+G113)</f>
        <v>648000</v>
      </c>
      <c r="H45" s="7">
        <f>SUM(H47+H53+H59+H65+H71+H77+H83+H89+H95+H101+H107+H113)</f>
        <v>557000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648000</v>
      </c>
      <c r="G47" s="4">
        <f>SUM(G48:G51)</f>
        <v>648000</v>
      </c>
      <c r="H47" s="4">
        <f>SUM(H48:H51)</f>
        <v>557000</v>
      </c>
    </row>
    <row r="48" spans="1:8" ht="12">
      <c r="A48" s="27"/>
      <c r="B48" s="27"/>
      <c r="C48" s="27"/>
      <c r="D48" s="27"/>
      <c r="E48" s="9" t="s">
        <v>80</v>
      </c>
      <c r="F48" s="10">
        <v>648000</v>
      </c>
      <c r="G48" s="11">
        <v>648000</v>
      </c>
      <c r="H48" s="12">
        <v>557000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81</v>
      </c>
      <c r="F53" s="4">
        <f>SUM(F54:F57)</f>
        <v>3356000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82</v>
      </c>
      <c r="F54" s="10">
        <v>3356000</v>
      </c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83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7"/>
      <c r="B60" s="27"/>
      <c r="C60" s="27"/>
      <c r="D60" s="27"/>
      <c r="E60" s="9" t="s">
        <v>84</v>
      </c>
      <c r="F60" s="10"/>
      <c r="G60" s="11"/>
      <c r="H60" s="12"/>
    </row>
    <row r="61" spans="1:8" ht="12">
      <c r="A61" s="27"/>
      <c r="B61" s="27"/>
      <c r="C61" s="27"/>
      <c r="D61" s="27"/>
      <c r="E61" s="9"/>
      <c r="F61" s="13"/>
      <c r="G61" s="14"/>
      <c r="H61" s="15"/>
    </row>
    <row r="62" spans="1:8" ht="12">
      <c r="A62" s="27"/>
      <c r="B62" s="27"/>
      <c r="C62" s="27"/>
      <c r="D62" s="27"/>
      <c r="E62" s="9"/>
      <c r="F62" s="13"/>
      <c r="G62" s="14"/>
      <c r="H62" s="15"/>
    </row>
    <row r="63" spans="1:8" ht="12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40" t="s">
        <v>85</v>
      </c>
      <c r="F120" s="41">
        <f>SUM(F45)</f>
        <v>4004000</v>
      </c>
      <c r="G120" s="41">
        <f>SUM(G45)</f>
        <v>648000</v>
      </c>
      <c r="H120" s="41">
        <f>SUM(H45)</f>
        <v>557000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16">
      <selection activeCell="F32" sqref="F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2" t="s">
        <v>0</v>
      </c>
      <c r="F1" s="42"/>
      <c r="G1" s="42"/>
      <c r="H1" s="42"/>
    </row>
    <row r="2" spans="1:8" ht="12">
      <c r="A2" s="27"/>
      <c r="B2" s="27"/>
      <c r="C2" s="27"/>
      <c r="D2" s="27"/>
      <c r="E2" s="43"/>
      <c r="F2" s="43"/>
      <c r="G2" s="43"/>
      <c r="H2" s="43"/>
    </row>
    <row r="3" spans="1:8" ht="25.5">
      <c r="A3" s="27"/>
      <c r="B3" s="27"/>
      <c r="C3" s="27"/>
      <c r="D3" s="27"/>
      <c r="E3" s="28" t="s">
        <v>60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20915000</v>
      </c>
      <c r="G5" s="4">
        <v>22925000</v>
      </c>
      <c r="H5" s="4">
        <v>24394000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14533000</v>
      </c>
      <c r="G7" s="7">
        <f>SUM(G8:G17)</f>
        <v>9814000</v>
      </c>
      <c r="H7" s="7">
        <f>SUM(H8:H17)</f>
        <v>10110000</v>
      </c>
    </row>
    <row r="8" spans="1:8" ht="12.75">
      <c r="A8" s="27"/>
      <c r="B8" s="27"/>
      <c r="C8" s="27"/>
      <c r="D8" s="27"/>
      <c r="E8" s="32" t="s">
        <v>9</v>
      </c>
      <c r="F8" s="14">
        <v>9533000</v>
      </c>
      <c r="G8" s="14">
        <v>9814000</v>
      </c>
      <c r="H8" s="14">
        <v>10110000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1000000</v>
      </c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4000000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3345000</v>
      </c>
      <c r="G18" s="4">
        <f>SUM(G19:G27)</f>
        <v>2600000</v>
      </c>
      <c r="H18" s="4">
        <f>SUM(H19:H27)</f>
        <v>2860000</v>
      </c>
    </row>
    <row r="19" spans="1:8" ht="12.75">
      <c r="A19" s="27"/>
      <c r="B19" s="27"/>
      <c r="C19" s="27"/>
      <c r="D19" s="27"/>
      <c r="E19" s="32" t="s">
        <v>20</v>
      </c>
      <c r="F19" s="21">
        <v>2345000</v>
      </c>
      <c r="G19" s="21">
        <v>2600000</v>
      </c>
      <c r="H19" s="21">
        <v>2860000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38793000</v>
      </c>
      <c r="G28" s="35">
        <f>+G5+G6+G7+G18</f>
        <v>35339000</v>
      </c>
      <c r="H28" s="35">
        <f>+H5+H6+H7+H18</f>
        <v>37364000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247000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247000</v>
      </c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247000</v>
      </c>
      <c r="G39" s="23">
        <f>+G30+G37</f>
        <v>0</v>
      </c>
      <c r="H39" s="23">
        <f>+H30+H37</f>
        <v>0</v>
      </c>
    </row>
    <row r="40" spans="1:8" ht="13.5">
      <c r="A40" s="27" t="s">
        <v>78</v>
      </c>
      <c r="B40" s="27"/>
      <c r="C40" s="27"/>
      <c r="D40" s="27"/>
      <c r="E40" s="36" t="s">
        <v>36</v>
      </c>
      <c r="F40" s="24">
        <f>+F28+F39</f>
        <v>39040000</v>
      </c>
      <c r="G40" s="24">
        <f>+G28+G39</f>
        <v>35339000</v>
      </c>
      <c r="H40" s="24">
        <f>+H28+H39</f>
        <v>37364000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602000</v>
      </c>
      <c r="G45" s="7">
        <f>SUM(G47+G53+G59+G65+G71+G77+G83+G89+G95+G101+G107+G113)</f>
        <v>602000</v>
      </c>
      <c r="H45" s="7">
        <f>SUM(H47+H53+H59+H65+H71+H77+H83+H89+H95+H101+H107+H113)</f>
        <v>518000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602000</v>
      </c>
      <c r="G47" s="4">
        <f>SUM(G48:G51)</f>
        <v>602000</v>
      </c>
      <c r="H47" s="4">
        <f>SUM(H48:H51)</f>
        <v>518000</v>
      </c>
    </row>
    <row r="48" spans="1:8" ht="12">
      <c r="A48" s="27"/>
      <c r="B48" s="27"/>
      <c r="C48" s="27"/>
      <c r="D48" s="27"/>
      <c r="E48" s="9" t="s">
        <v>80</v>
      </c>
      <c r="F48" s="10">
        <v>602000</v>
      </c>
      <c r="G48" s="11">
        <v>602000</v>
      </c>
      <c r="H48" s="12">
        <v>518000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81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83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7"/>
      <c r="B60" s="27"/>
      <c r="C60" s="27"/>
      <c r="D60" s="27"/>
      <c r="E60" s="9" t="s">
        <v>84</v>
      </c>
      <c r="F60" s="10"/>
      <c r="G60" s="11"/>
      <c r="H60" s="12"/>
    </row>
    <row r="61" spans="1:8" ht="12">
      <c r="A61" s="27"/>
      <c r="B61" s="27"/>
      <c r="C61" s="27"/>
      <c r="D61" s="27"/>
      <c r="E61" s="9"/>
      <c r="F61" s="13"/>
      <c r="G61" s="14"/>
      <c r="H61" s="15"/>
    </row>
    <row r="62" spans="1:8" ht="12">
      <c r="A62" s="27"/>
      <c r="B62" s="27"/>
      <c r="C62" s="27"/>
      <c r="D62" s="27"/>
      <c r="E62" s="9"/>
      <c r="F62" s="13"/>
      <c r="G62" s="14"/>
      <c r="H62" s="15"/>
    </row>
    <row r="63" spans="1:8" ht="12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40" t="s">
        <v>85</v>
      </c>
      <c r="F120" s="41">
        <f>SUM(F45)</f>
        <v>602000</v>
      </c>
      <c r="G120" s="41">
        <f>SUM(G45)</f>
        <v>602000</v>
      </c>
      <c r="H120" s="41">
        <f>SUM(H45)</f>
        <v>518000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13">
      <selection activeCell="F33" sqref="F33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2" t="s">
        <v>0</v>
      </c>
      <c r="F1" s="42"/>
      <c r="G1" s="42"/>
      <c r="H1" s="42"/>
    </row>
    <row r="2" spans="1:8" ht="12">
      <c r="A2" s="27"/>
      <c r="B2" s="27"/>
      <c r="C2" s="27"/>
      <c r="D2" s="27"/>
      <c r="E2" s="43"/>
      <c r="F2" s="43"/>
      <c r="G2" s="43"/>
      <c r="H2" s="43"/>
    </row>
    <row r="3" spans="1:8" ht="25.5">
      <c r="A3" s="27"/>
      <c r="B3" s="27"/>
      <c r="C3" s="27"/>
      <c r="D3" s="27"/>
      <c r="E3" s="28" t="s">
        <v>61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27526000</v>
      </c>
      <c r="G5" s="4">
        <v>29807000</v>
      </c>
      <c r="H5" s="4">
        <v>31754000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9920000</v>
      </c>
      <c r="G7" s="7">
        <f>SUM(G8:G17)</f>
        <v>10225000</v>
      </c>
      <c r="H7" s="7">
        <f>SUM(H8:H17)</f>
        <v>11047000</v>
      </c>
    </row>
    <row r="8" spans="1:8" ht="12.75">
      <c r="A8" s="27"/>
      <c r="B8" s="27"/>
      <c r="C8" s="27"/>
      <c r="D8" s="27"/>
      <c r="E8" s="32" t="s">
        <v>9</v>
      </c>
      <c r="F8" s="14">
        <v>9920000</v>
      </c>
      <c r="G8" s="14">
        <v>10225000</v>
      </c>
      <c r="H8" s="14">
        <v>10547000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>
        <v>500000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3345000</v>
      </c>
      <c r="G18" s="4">
        <f>SUM(G19:G27)</f>
        <v>2600000</v>
      </c>
      <c r="H18" s="4">
        <f>SUM(H19:H27)</f>
        <v>2860000</v>
      </c>
    </row>
    <row r="19" spans="1:8" ht="12.75">
      <c r="A19" s="27"/>
      <c r="B19" s="27"/>
      <c r="C19" s="27"/>
      <c r="D19" s="27"/>
      <c r="E19" s="32" t="s">
        <v>20</v>
      </c>
      <c r="F19" s="21">
        <v>2345000</v>
      </c>
      <c r="G19" s="21">
        <v>2600000</v>
      </c>
      <c r="H19" s="21">
        <v>2860000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40791000</v>
      </c>
      <c r="G28" s="35">
        <f>+G5+G6+G7+G18</f>
        <v>42632000</v>
      </c>
      <c r="H28" s="35">
        <f>+H5+H6+H7+H18</f>
        <v>45661000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9697000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>
        <v>7621000</v>
      </c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76000</v>
      </c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>
        <v>2000000</v>
      </c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787000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>
        <v>787000</v>
      </c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10484000</v>
      </c>
      <c r="G39" s="23">
        <f>+G30+G37</f>
        <v>0</v>
      </c>
      <c r="H39" s="23">
        <f>+H30+H37</f>
        <v>0</v>
      </c>
    </row>
    <row r="40" spans="1:8" ht="13.5">
      <c r="A40" s="27" t="s">
        <v>78</v>
      </c>
      <c r="B40" s="27"/>
      <c r="C40" s="27"/>
      <c r="D40" s="27"/>
      <c r="E40" s="36" t="s">
        <v>36</v>
      </c>
      <c r="F40" s="24">
        <f>+F28+F39</f>
        <v>51275000</v>
      </c>
      <c r="G40" s="24">
        <f>+G28+G39</f>
        <v>42632000</v>
      </c>
      <c r="H40" s="24">
        <f>+H28+H39</f>
        <v>45661000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4572000</v>
      </c>
      <c r="G45" s="7">
        <f>SUM(G47+G53+G59+G65+G71+G77+G83+G89+G95+G101+G107+G113)</f>
        <v>1290000</v>
      </c>
      <c r="H45" s="7">
        <f>SUM(H47+H53+H59+H65+H71+H77+H83+H89+H95+H101+H107+H113)</f>
        <v>1109000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1290000</v>
      </c>
      <c r="G47" s="4">
        <f>SUM(G48:G51)</f>
        <v>1290000</v>
      </c>
      <c r="H47" s="4">
        <f>SUM(H48:H51)</f>
        <v>1109000</v>
      </c>
    </row>
    <row r="48" spans="1:8" ht="12">
      <c r="A48" s="27"/>
      <c r="B48" s="27"/>
      <c r="C48" s="27"/>
      <c r="D48" s="27"/>
      <c r="E48" s="9" t="s">
        <v>80</v>
      </c>
      <c r="F48" s="10">
        <v>1290000</v>
      </c>
      <c r="G48" s="11">
        <v>1290000</v>
      </c>
      <c r="H48" s="12">
        <v>1109000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81</v>
      </c>
      <c r="F53" s="4">
        <f>SUM(F54:F57)</f>
        <v>3282000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82</v>
      </c>
      <c r="F54" s="10">
        <v>3282000</v>
      </c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83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7"/>
      <c r="B60" s="27"/>
      <c r="C60" s="27"/>
      <c r="D60" s="27"/>
      <c r="E60" s="9" t="s">
        <v>84</v>
      </c>
      <c r="F60" s="10"/>
      <c r="G60" s="11"/>
      <c r="H60" s="12"/>
    </row>
    <row r="61" spans="1:8" ht="12">
      <c r="A61" s="27"/>
      <c r="B61" s="27"/>
      <c r="C61" s="27"/>
      <c r="D61" s="27"/>
      <c r="E61" s="9"/>
      <c r="F61" s="13"/>
      <c r="G61" s="14"/>
      <c r="H61" s="15"/>
    </row>
    <row r="62" spans="1:8" ht="12">
      <c r="A62" s="27"/>
      <c r="B62" s="27"/>
      <c r="C62" s="27"/>
      <c r="D62" s="27"/>
      <c r="E62" s="9"/>
      <c r="F62" s="13"/>
      <c r="G62" s="14"/>
      <c r="H62" s="15"/>
    </row>
    <row r="63" spans="1:8" ht="12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40" t="s">
        <v>85</v>
      </c>
      <c r="F120" s="41">
        <f>SUM(F45)</f>
        <v>4572000</v>
      </c>
      <c r="G120" s="41">
        <f>SUM(G45)</f>
        <v>1290000</v>
      </c>
      <c r="H120" s="41">
        <f>SUM(H45)</f>
        <v>1109000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16">
      <selection activeCell="G32" sqref="G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2" t="s">
        <v>0</v>
      </c>
      <c r="F1" s="42"/>
      <c r="G1" s="42"/>
      <c r="H1" s="42"/>
    </row>
    <row r="2" spans="1:8" ht="12">
      <c r="A2" s="27"/>
      <c r="B2" s="27"/>
      <c r="C2" s="27"/>
      <c r="D2" s="27"/>
      <c r="E2" s="43"/>
      <c r="F2" s="43"/>
      <c r="G2" s="43"/>
      <c r="H2" s="43"/>
    </row>
    <row r="3" spans="1:8" ht="25.5">
      <c r="A3" s="27"/>
      <c r="B3" s="27"/>
      <c r="C3" s="27"/>
      <c r="D3" s="27"/>
      <c r="E3" s="28" t="s">
        <v>37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121603000</v>
      </c>
      <c r="G5" s="4">
        <v>128209000</v>
      </c>
      <c r="H5" s="4">
        <v>133609000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106060000</v>
      </c>
      <c r="G7" s="7">
        <f>SUM(G8:G17)</f>
        <v>161535000</v>
      </c>
      <c r="H7" s="7">
        <f>SUM(H8:H17)</f>
        <v>204203000</v>
      </c>
    </row>
    <row r="8" spans="1:8" ht="12.75">
      <c r="A8" s="27"/>
      <c r="B8" s="27"/>
      <c r="C8" s="27"/>
      <c r="D8" s="27"/>
      <c r="E8" s="32" t="s">
        <v>9</v>
      </c>
      <c r="F8" s="14">
        <v>61060000</v>
      </c>
      <c r="G8" s="14">
        <v>64535000</v>
      </c>
      <c r="H8" s="14">
        <v>68203000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>
        <v>2000000</v>
      </c>
      <c r="H11" s="14">
        <v>36000000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45000000</v>
      </c>
      <c r="G16" s="14">
        <v>95000000</v>
      </c>
      <c r="H16" s="14">
        <v>100000000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3145000</v>
      </c>
      <c r="G18" s="4">
        <f>SUM(G19:G27)</f>
        <v>2400000</v>
      </c>
      <c r="H18" s="4">
        <f>SUM(H19:H27)</f>
        <v>2660000</v>
      </c>
    </row>
    <row r="19" spans="1:8" ht="12.75">
      <c r="A19" s="27"/>
      <c r="B19" s="27"/>
      <c r="C19" s="27"/>
      <c r="D19" s="27"/>
      <c r="E19" s="32" t="s">
        <v>20</v>
      </c>
      <c r="F19" s="21">
        <v>2145000</v>
      </c>
      <c r="G19" s="21">
        <v>2400000</v>
      </c>
      <c r="H19" s="21">
        <v>2660000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230808000</v>
      </c>
      <c r="G28" s="35">
        <f>+G5+G6+G7+G18</f>
        <v>292144000</v>
      </c>
      <c r="H28" s="35">
        <f>+H5+H6+H7+H18</f>
        <v>340472000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9693000</v>
      </c>
      <c r="G30" s="4">
        <f>SUM(G31:G36)</f>
        <v>12880000</v>
      </c>
      <c r="H30" s="4">
        <f>SUM(H31:H36)</f>
        <v>13628000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9693000</v>
      </c>
      <c r="G32" s="14">
        <v>12880000</v>
      </c>
      <c r="H32" s="14">
        <v>13628000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9693000</v>
      </c>
      <c r="G39" s="23">
        <f>+G30+G37</f>
        <v>12880000</v>
      </c>
      <c r="H39" s="23">
        <f>+H30+H37</f>
        <v>13628000</v>
      </c>
    </row>
    <row r="40" spans="1:8" ht="13.5">
      <c r="A40" s="27" t="s">
        <v>78</v>
      </c>
      <c r="B40" s="27"/>
      <c r="C40" s="27"/>
      <c r="D40" s="27"/>
      <c r="E40" s="36" t="s">
        <v>36</v>
      </c>
      <c r="F40" s="24">
        <f>+F28+F39</f>
        <v>240501000</v>
      </c>
      <c r="G40" s="24">
        <f>+G28+G39</f>
        <v>305024000</v>
      </c>
      <c r="H40" s="24">
        <f>+H28+H39</f>
        <v>354100000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1638000</v>
      </c>
      <c r="G45" s="7">
        <f>SUM(G47+G53+G59+G65+G71+G77+G83+G89+G95+G101+G107+G113)</f>
        <v>1638000</v>
      </c>
      <c r="H45" s="7">
        <f>SUM(H47+H53+H59+H65+H71+H77+H83+H89+H95+H101+H107+H113)</f>
        <v>1408000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1638000</v>
      </c>
      <c r="G47" s="4">
        <f>SUM(G48:G51)</f>
        <v>1638000</v>
      </c>
      <c r="H47" s="4">
        <f>SUM(H48:H51)</f>
        <v>1408000</v>
      </c>
    </row>
    <row r="48" spans="1:8" ht="12">
      <c r="A48" s="27"/>
      <c r="B48" s="27"/>
      <c r="C48" s="27"/>
      <c r="D48" s="27"/>
      <c r="E48" s="9" t="s">
        <v>80</v>
      </c>
      <c r="F48" s="10">
        <v>1638000</v>
      </c>
      <c r="G48" s="11">
        <v>1638000</v>
      </c>
      <c r="H48" s="12">
        <v>1408000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81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83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7"/>
      <c r="B60" s="27"/>
      <c r="C60" s="27"/>
      <c r="D60" s="27"/>
      <c r="E60" s="9" t="s">
        <v>84</v>
      </c>
      <c r="F60" s="10"/>
      <c r="G60" s="11"/>
      <c r="H60" s="12"/>
    </row>
    <row r="61" spans="1:8" ht="12">
      <c r="A61" s="27"/>
      <c r="B61" s="27"/>
      <c r="C61" s="27"/>
      <c r="D61" s="27"/>
      <c r="E61" s="9"/>
      <c r="F61" s="13"/>
      <c r="G61" s="14"/>
      <c r="H61" s="15"/>
    </row>
    <row r="62" spans="1:8" ht="12">
      <c r="A62" s="27"/>
      <c r="B62" s="27"/>
      <c r="C62" s="27"/>
      <c r="D62" s="27"/>
      <c r="E62" s="9"/>
      <c r="F62" s="13"/>
      <c r="G62" s="14"/>
      <c r="H62" s="15"/>
    </row>
    <row r="63" spans="1:8" ht="12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40" t="s">
        <v>85</v>
      </c>
      <c r="F120" s="41">
        <f>SUM(F45)</f>
        <v>1638000</v>
      </c>
      <c r="G120" s="41">
        <f>SUM(G45)</f>
        <v>1638000</v>
      </c>
      <c r="H120" s="41">
        <f>SUM(H45)</f>
        <v>1408000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19">
      <selection activeCell="G32" sqref="G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2" t="s">
        <v>0</v>
      </c>
      <c r="F1" s="42"/>
      <c r="G1" s="42"/>
      <c r="H1" s="42"/>
    </row>
    <row r="2" spans="1:8" ht="12">
      <c r="A2" s="27"/>
      <c r="B2" s="27"/>
      <c r="C2" s="27"/>
      <c r="D2" s="27"/>
      <c r="E2" s="43"/>
      <c r="F2" s="43"/>
      <c r="G2" s="43"/>
      <c r="H2" s="43"/>
    </row>
    <row r="3" spans="1:8" ht="25.5">
      <c r="A3" s="27"/>
      <c r="B3" s="27"/>
      <c r="C3" s="27"/>
      <c r="D3" s="27"/>
      <c r="E3" s="28" t="s">
        <v>62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41384000</v>
      </c>
      <c r="G5" s="4">
        <v>45255000</v>
      </c>
      <c r="H5" s="4">
        <v>47871000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36693000</v>
      </c>
      <c r="G7" s="7">
        <f>SUM(G8:G17)</f>
        <v>19559000</v>
      </c>
      <c r="H7" s="7">
        <f>SUM(H8:H17)</f>
        <v>19333000</v>
      </c>
    </row>
    <row r="8" spans="1:8" ht="12.75">
      <c r="A8" s="27"/>
      <c r="B8" s="27"/>
      <c r="C8" s="27"/>
      <c r="D8" s="27"/>
      <c r="E8" s="32" t="s">
        <v>9</v>
      </c>
      <c r="F8" s="14">
        <v>23693000</v>
      </c>
      <c r="G8" s="14">
        <v>17559000</v>
      </c>
      <c r="H8" s="14">
        <v>18333000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3000000</v>
      </c>
      <c r="G11" s="14">
        <v>2000000</v>
      </c>
      <c r="H11" s="14">
        <v>1000000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10000000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3345000</v>
      </c>
      <c r="G18" s="4">
        <f>SUM(G19:G27)</f>
        <v>2600000</v>
      </c>
      <c r="H18" s="4">
        <f>SUM(H19:H27)</f>
        <v>2860000</v>
      </c>
    </row>
    <row r="19" spans="1:8" ht="12.75">
      <c r="A19" s="27"/>
      <c r="B19" s="27"/>
      <c r="C19" s="27"/>
      <c r="D19" s="27"/>
      <c r="E19" s="32" t="s">
        <v>20</v>
      </c>
      <c r="F19" s="21">
        <v>2345000</v>
      </c>
      <c r="G19" s="21">
        <v>2600000</v>
      </c>
      <c r="H19" s="21">
        <v>2860000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81422000</v>
      </c>
      <c r="G28" s="35">
        <f>+G5+G6+G7+G18</f>
        <v>67414000</v>
      </c>
      <c r="H28" s="35">
        <f>+H5+H6+H7+H18</f>
        <v>70064000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33264000</v>
      </c>
      <c r="G30" s="4">
        <f>SUM(G31:G36)</f>
        <v>22710000</v>
      </c>
      <c r="H30" s="4">
        <f>SUM(H31:H36)</f>
        <v>16559000</v>
      </c>
    </row>
    <row r="31" spans="1:8" ht="12.75">
      <c r="A31" s="27"/>
      <c r="B31" s="27"/>
      <c r="C31" s="27"/>
      <c r="D31" s="27"/>
      <c r="E31" s="32" t="s">
        <v>16</v>
      </c>
      <c r="F31" s="14">
        <v>5150000</v>
      </c>
      <c r="G31" s="14">
        <v>21237000</v>
      </c>
      <c r="H31" s="14">
        <v>15000000</v>
      </c>
    </row>
    <row r="32" spans="1:8" ht="12.75">
      <c r="A32" s="27"/>
      <c r="B32" s="27"/>
      <c r="C32" s="27"/>
      <c r="D32" s="27"/>
      <c r="E32" s="32" t="s">
        <v>31</v>
      </c>
      <c r="F32" s="14">
        <v>114000</v>
      </c>
      <c r="G32" s="14">
        <v>1473000</v>
      </c>
      <c r="H32" s="14">
        <v>1559000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>
        <v>28000000</v>
      </c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33264000</v>
      </c>
      <c r="G39" s="23">
        <f>+G30+G37</f>
        <v>22710000</v>
      </c>
      <c r="H39" s="23">
        <f>+H30+H37</f>
        <v>16559000</v>
      </c>
    </row>
    <row r="40" spans="1:8" ht="13.5">
      <c r="A40" s="27" t="s">
        <v>78</v>
      </c>
      <c r="B40" s="27"/>
      <c r="C40" s="27"/>
      <c r="D40" s="27"/>
      <c r="E40" s="36" t="s">
        <v>36</v>
      </c>
      <c r="F40" s="24">
        <f>+F28+F39</f>
        <v>114686000</v>
      </c>
      <c r="G40" s="24">
        <f>+G28+G39</f>
        <v>90124000</v>
      </c>
      <c r="H40" s="24">
        <f>+H28+H39</f>
        <v>86623000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840000</v>
      </c>
      <c r="G45" s="7">
        <f>SUM(G47+G53+G59+G65+G71+G77+G83+G89+G95+G101+G107+G113)</f>
        <v>840000</v>
      </c>
      <c r="H45" s="7">
        <f>SUM(H47+H53+H59+H65+H71+H77+H83+H89+H95+H101+H107+H113)</f>
        <v>722000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840000</v>
      </c>
      <c r="G47" s="4">
        <f>SUM(G48:G51)</f>
        <v>840000</v>
      </c>
      <c r="H47" s="4">
        <f>SUM(H48:H51)</f>
        <v>722000</v>
      </c>
    </row>
    <row r="48" spans="1:8" ht="12">
      <c r="A48" s="27"/>
      <c r="B48" s="27"/>
      <c r="C48" s="27"/>
      <c r="D48" s="27"/>
      <c r="E48" s="9" t="s">
        <v>80</v>
      </c>
      <c r="F48" s="10">
        <v>840000</v>
      </c>
      <c r="G48" s="11">
        <v>840000</v>
      </c>
      <c r="H48" s="12">
        <v>722000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81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83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7"/>
      <c r="B60" s="27"/>
      <c r="C60" s="27"/>
      <c r="D60" s="27"/>
      <c r="E60" s="9" t="s">
        <v>84</v>
      </c>
      <c r="F60" s="10"/>
      <c r="G60" s="11"/>
      <c r="H60" s="12"/>
    </row>
    <row r="61" spans="1:8" ht="12">
      <c r="A61" s="27"/>
      <c r="B61" s="27"/>
      <c r="C61" s="27"/>
      <c r="D61" s="27"/>
      <c r="E61" s="9"/>
      <c r="F61" s="13"/>
      <c r="G61" s="14"/>
      <c r="H61" s="15"/>
    </row>
    <row r="62" spans="1:8" ht="12">
      <c r="A62" s="27"/>
      <c r="B62" s="27"/>
      <c r="C62" s="27"/>
      <c r="D62" s="27"/>
      <c r="E62" s="9"/>
      <c r="F62" s="13"/>
      <c r="G62" s="14"/>
      <c r="H62" s="15"/>
    </row>
    <row r="63" spans="1:8" ht="12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40" t="s">
        <v>85</v>
      </c>
      <c r="F120" s="41">
        <f>SUM(F45)</f>
        <v>840000</v>
      </c>
      <c r="G120" s="41">
        <f>SUM(G45)</f>
        <v>840000</v>
      </c>
      <c r="H120" s="41">
        <f>SUM(H45)</f>
        <v>722000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28">
      <selection activeCell="H60" sqref="H60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2" t="s">
        <v>0</v>
      </c>
      <c r="F1" s="42"/>
      <c r="G1" s="42"/>
      <c r="H1" s="42"/>
    </row>
    <row r="2" spans="1:8" ht="12">
      <c r="A2" s="27"/>
      <c r="B2" s="27"/>
      <c r="C2" s="27"/>
      <c r="D2" s="27"/>
      <c r="E2" s="43"/>
      <c r="F2" s="43"/>
      <c r="G2" s="43"/>
      <c r="H2" s="43"/>
    </row>
    <row r="3" spans="1:8" ht="25.5">
      <c r="A3" s="27"/>
      <c r="B3" s="27"/>
      <c r="C3" s="27"/>
      <c r="D3" s="27"/>
      <c r="E3" s="28" t="s">
        <v>63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39862000</v>
      </c>
      <c r="G5" s="4">
        <v>47696000</v>
      </c>
      <c r="H5" s="4">
        <v>49345000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3003000</v>
      </c>
      <c r="G7" s="7">
        <f>SUM(G8:G17)</f>
        <v>3173000</v>
      </c>
      <c r="H7" s="7">
        <f>SUM(H8:H17)</f>
        <v>3356000</v>
      </c>
    </row>
    <row r="8" spans="1:8" ht="12.75">
      <c r="A8" s="27"/>
      <c r="B8" s="27"/>
      <c r="C8" s="27"/>
      <c r="D8" s="27"/>
      <c r="E8" s="32" t="s">
        <v>9</v>
      </c>
      <c r="F8" s="14"/>
      <c r="G8" s="14"/>
      <c r="H8" s="14"/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>
        <v>3003000</v>
      </c>
      <c r="G13" s="14">
        <v>3173000</v>
      </c>
      <c r="H13" s="14">
        <v>3356000</v>
      </c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2250000</v>
      </c>
      <c r="G18" s="4">
        <f>SUM(G19:G27)</f>
        <v>1505000</v>
      </c>
      <c r="H18" s="4">
        <f>SUM(H19:H27)</f>
        <v>1765000</v>
      </c>
    </row>
    <row r="19" spans="1:8" ht="12.75">
      <c r="A19" s="27"/>
      <c r="B19" s="27"/>
      <c r="C19" s="27"/>
      <c r="D19" s="27"/>
      <c r="E19" s="32" t="s">
        <v>20</v>
      </c>
      <c r="F19" s="21">
        <v>1250000</v>
      </c>
      <c r="G19" s="21">
        <v>1505000</v>
      </c>
      <c r="H19" s="21">
        <v>1765000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45115000</v>
      </c>
      <c r="G28" s="35">
        <f>+G5+G6+G7+G18</f>
        <v>52374000</v>
      </c>
      <c r="H28" s="35">
        <f>+H5+H6+H7+H18</f>
        <v>54466000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3124000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>
        <v>3124000</v>
      </c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0</v>
      </c>
      <c r="G39" s="23">
        <f>+G30+G37</f>
        <v>3124000</v>
      </c>
      <c r="H39" s="23">
        <f>+H30+H37</f>
        <v>0</v>
      </c>
    </row>
    <row r="40" spans="1:8" ht="13.5">
      <c r="A40" s="27" t="s">
        <v>78</v>
      </c>
      <c r="B40" s="27"/>
      <c r="C40" s="27"/>
      <c r="D40" s="27"/>
      <c r="E40" s="36" t="s">
        <v>36</v>
      </c>
      <c r="F40" s="24">
        <f>+F28+F39</f>
        <v>45115000</v>
      </c>
      <c r="G40" s="24">
        <f>+G28+G39</f>
        <v>55498000</v>
      </c>
      <c r="H40" s="24">
        <f>+H28+H39</f>
        <v>54466000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350000</v>
      </c>
      <c r="G45" s="7">
        <f>SUM(G47+G53+G59+G65+G71+G77+G83+G89+G95+G101+G107+G113)</f>
        <v>368000</v>
      </c>
      <c r="H45" s="7">
        <f>SUM(H47+H53+H59+H65+H71+H77+H83+H89+H95+H101+H107+H113)</f>
        <v>389000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7"/>
      <c r="B48" s="27"/>
      <c r="C48" s="27"/>
      <c r="D48" s="27"/>
      <c r="E48" s="9" t="s">
        <v>80</v>
      </c>
      <c r="F48" s="10"/>
      <c r="G48" s="11"/>
      <c r="H48" s="12"/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81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83</v>
      </c>
      <c r="F59" s="4">
        <f>SUM(F60:F63)</f>
        <v>350000</v>
      </c>
      <c r="G59" s="4">
        <f>SUM(G60:G63)</f>
        <v>368000</v>
      </c>
      <c r="H59" s="4">
        <f>SUM(H60:H63)</f>
        <v>389000</v>
      </c>
    </row>
    <row r="60" spans="1:8" ht="12">
      <c r="A60" s="27"/>
      <c r="B60" s="27"/>
      <c r="C60" s="27"/>
      <c r="D60" s="27"/>
      <c r="E60" s="9" t="s">
        <v>84</v>
      </c>
      <c r="F60" s="10">
        <v>350000</v>
      </c>
      <c r="G60" s="11">
        <v>368000</v>
      </c>
      <c r="H60" s="12">
        <v>389000</v>
      </c>
    </row>
    <row r="61" spans="1:8" ht="12">
      <c r="A61" s="27"/>
      <c r="B61" s="27"/>
      <c r="C61" s="27"/>
      <c r="D61" s="27"/>
      <c r="E61" s="9"/>
      <c r="F61" s="13"/>
      <c r="G61" s="14"/>
      <c r="H61" s="15"/>
    </row>
    <row r="62" spans="1:8" ht="12">
      <c r="A62" s="27"/>
      <c r="B62" s="27"/>
      <c r="C62" s="27"/>
      <c r="D62" s="27"/>
      <c r="E62" s="9"/>
      <c r="F62" s="13"/>
      <c r="G62" s="14"/>
      <c r="H62" s="15"/>
    </row>
    <row r="63" spans="1:8" ht="12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40" t="s">
        <v>85</v>
      </c>
      <c r="F120" s="41">
        <f>SUM(F45)</f>
        <v>350000</v>
      </c>
      <c r="G120" s="41">
        <f>SUM(G45)</f>
        <v>368000</v>
      </c>
      <c r="H120" s="41">
        <f>SUM(H45)</f>
        <v>389000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13">
      <selection activeCell="G32" sqref="G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2" t="s">
        <v>0</v>
      </c>
      <c r="F1" s="42"/>
      <c r="G1" s="42"/>
      <c r="H1" s="42"/>
    </row>
    <row r="2" spans="1:8" ht="12">
      <c r="A2" s="27"/>
      <c r="B2" s="27"/>
      <c r="C2" s="27"/>
      <c r="D2" s="27"/>
      <c r="E2" s="43"/>
      <c r="F2" s="43"/>
      <c r="G2" s="43"/>
      <c r="H2" s="43"/>
    </row>
    <row r="3" spans="1:8" ht="25.5">
      <c r="A3" s="27"/>
      <c r="B3" s="27"/>
      <c r="C3" s="27"/>
      <c r="D3" s="27"/>
      <c r="E3" s="28" t="s">
        <v>64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63164000</v>
      </c>
      <c r="G5" s="4">
        <v>77174000</v>
      </c>
      <c r="H5" s="4">
        <v>83485000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35744000</v>
      </c>
      <c r="G7" s="7">
        <f>SUM(G8:G17)</f>
        <v>25844000</v>
      </c>
      <c r="H7" s="7">
        <f>SUM(H8:H17)</f>
        <v>55004000</v>
      </c>
    </row>
    <row r="8" spans="1:8" ht="12.75">
      <c r="A8" s="27"/>
      <c r="B8" s="27"/>
      <c r="C8" s="27"/>
      <c r="D8" s="27"/>
      <c r="E8" s="32" t="s">
        <v>9</v>
      </c>
      <c r="F8" s="14">
        <v>22744000</v>
      </c>
      <c r="G8" s="14">
        <v>23844000</v>
      </c>
      <c r="H8" s="14">
        <v>25004000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3000000</v>
      </c>
      <c r="G11" s="14">
        <v>2000000</v>
      </c>
      <c r="H11" s="14">
        <v>30000000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10000000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3345000</v>
      </c>
      <c r="G18" s="4">
        <f>SUM(G19:G27)</f>
        <v>2600000</v>
      </c>
      <c r="H18" s="4">
        <f>SUM(H19:H27)</f>
        <v>2860000</v>
      </c>
    </row>
    <row r="19" spans="1:8" ht="12.75">
      <c r="A19" s="27"/>
      <c r="B19" s="27"/>
      <c r="C19" s="27"/>
      <c r="D19" s="27"/>
      <c r="E19" s="32" t="s">
        <v>20</v>
      </c>
      <c r="F19" s="21">
        <v>2345000</v>
      </c>
      <c r="G19" s="21">
        <v>2600000</v>
      </c>
      <c r="H19" s="21">
        <v>2860000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102253000</v>
      </c>
      <c r="G28" s="35">
        <f>+G5+G6+G7+G18</f>
        <v>105618000</v>
      </c>
      <c r="H28" s="35">
        <f>+H5+H6+H7+H18</f>
        <v>141349000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10658000</v>
      </c>
      <c r="G30" s="4">
        <f>SUM(G31:G36)</f>
        <v>694000</v>
      </c>
      <c r="H30" s="4">
        <f>SUM(H31:H36)</f>
        <v>10730000</v>
      </c>
    </row>
    <row r="31" spans="1:8" ht="12.75">
      <c r="A31" s="27"/>
      <c r="B31" s="27"/>
      <c r="C31" s="27"/>
      <c r="D31" s="27"/>
      <c r="E31" s="32" t="s">
        <v>16</v>
      </c>
      <c r="F31" s="14">
        <v>800000</v>
      </c>
      <c r="G31" s="14"/>
      <c r="H31" s="14">
        <v>10000000</v>
      </c>
    </row>
    <row r="32" spans="1:8" ht="12.75">
      <c r="A32" s="27"/>
      <c r="B32" s="27"/>
      <c r="C32" s="27"/>
      <c r="D32" s="27"/>
      <c r="E32" s="32" t="s">
        <v>31</v>
      </c>
      <c r="F32" s="14">
        <v>9858000</v>
      </c>
      <c r="G32" s="14">
        <v>694000</v>
      </c>
      <c r="H32" s="14">
        <v>730000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1000000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>
        <v>1000000</v>
      </c>
    </row>
    <row r="39" spans="1:8" ht="13.5">
      <c r="A39" s="27"/>
      <c r="B39" s="27"/>
      <c r="C39" s="27"/>
      <c r="D39" s="27"/>
      <c r="E39" s="34" t="s">
        <v>35</v>
      </c>
      <c r="F39" s="23">
        <f>+F30+F37</f>
        <v>10658000</v>
      </c>
      <c r="G39" s="23">
        <f>+G30+G37</f>
        <v>694000</v>
      </c>
      <c r="H39" s="23">
        <f>+H30+H37</f>
        <v>11730000</v>
      </c>
    </row>
    <row r="40" spans="1:8" ht="13.5">
      <c r="A40" s="27" t="s">
        <v>78</v>
      </c>
      <c r="B40" s="27"/>
      <c r="C40" s="27"/>
      <c r="D40" s="27"/>
      <c r="E40" s="36" t="s">
        <v>36</v>
      </c>
      <c r="F40" s="24">
        <f>+F28+F39</f>
        <v>112911000</v>
      </c>
      <c r="G40" s="24">
        <f>+G28+G39</f>
        <v>106312000</v>
      </c>
      <c r="H40" s="24">
        <f>+H28+H39</f>
        <v>153079000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989000</v>
      </c>
      <c r="G45" s="7">
        <f>SUM(G47+G53+G59+G65+G71+G77+G83+G89+G95+G101+G107+G113)</f>
        <v>989000</v>
      </c>
      <c r="H45" s="7">
        <f>SUM(H47+H53+H59+H65+H71+H77+H83+H89+H95+H101+H107+H113)</f>
        <v>851000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989000</v>
      </c>
      <c r="G47" s="4">
        <f>SUM(G48:G51)</f>
        <v>989000</v>
      </c>
      <c r="H47" s="4">
        <f>SUM(H48:H51)</f>
        <v>851000</v>
      </c>
    </row>
    <row r="48" spans="1:8" ht="12">
      <c r="A48" s="27"/>
      <c r="B48" s="27"/>
      <c r="C48" s="27"/>
      <c r="D48" s="27"/>
      <c r="E48" s="9" t="s">
        <v>80</v>
      </c>
      <c r="F48" s="10">
        <v>989000</v>
      </c>
      <c r="G48" s="11">
        <v>989000</v>
      </c>
      <c r="H48" s="12">
        <v>851000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81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83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7"/>
      <c r="B60" s="27"/>
      <c r="C60" s="27"/>
      <c r="D60" s="27"/>
      <c r="E60" s="9" t="s">
        <v>84</v>
      </c>
      <c r="F60" s="10"/>
      <c r="G60" s="11"/>
      <c r="H60" s="12"/>
    </row>
    <row r="61" spans="1:8" ht="12">
      <c r="A61" s="27"/>
      <c r="B61" s="27"/>
      <c r="C61" s="27"/>
      <c r="D61" s="27"/>
      <c r="E61" s="9"/>
      <c r="F61" s="13"/>
      <c r="G61" s="14"/>
      <c r="H61" s="15"/>
    </row>
    <row r="62" spans="1:8" ht="12">
      <c r="A62" s="27"/>
      <c r="B62" s="27"/>
      <c r="C62" s="27"/>
      <c r="D62" s="27"/>
      <c r="E62" s="9"/>
      <c r="F62" s="13"/>
      <c r="G62" s="14"/>
      <c r="H62" s="15"/>
    </row>
    <row r="63" spans="1:8" ht="12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40" t="s">
        <v>85</v>
      </c>
      <c r="F120" s="41">
        <f>SUM(F45)</f>
        <v>989000</v>
      </c>
      <c r="G120" s="41">
        <f>SUM(G45)</f>
        <v>989000</v>
      </c>
      <c r="H120" s="41">
        <f>SUM(H45)</f>
        <v>851000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16">
      <selection activeCell="H49" sqref="H4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2" t="s">
        <v>0</v>
      </c>
      <c r="F1" s="42"/>
      <c r="G1" s="42"/>
      <c r="H1" s="42"/>
    </row>
    <row r="2" spans="1:8" ht="12">
      <c r="A2" s="27"/>
      <c r="B2" s="27"/>
      <c r="C2" s="27"/>
      <c r="D2" s="27"/>
      <c r="E2" s="43"/>
      <c r="F2" s="43"/>
      <c r="G2" s="43"/>
      <c r="H2" s="43"/>
    </row>
    <row r="3" spans="1:8" ht="25.5">
      <c r="A3" s="27"/>
      <c r="B3" s="27"/>
      <c r="C3" s="27"/>
      <c r="D3" s="27"/>
      <c r="E3" s="28" t="s">
        <v>65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21454000</v>
      </c>
      <c r="G5" s="4">
        <v>23106000</v>
      </c>
      <c r="H5" s="4">
        <v>24330000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18298000</v>
      </c>
      <c r="G7" s="7">
        <f>SUM(G8:G17)</f>
        <v>11158000</v>
      </c>
      <c r="H7" s="7">
        <f>SUM(H8:H17)</f>
        <v>19537000</v>
      </c>
    </row>
    <row r="8" spans="1:8" ht="12.75">
      <c r="A8" s="27"/>
      <c r="B8" s="27"/>
      <c r="C8" s="27"/>
      <c r="D8" s="27"/>
      <c r="E8" s="32" t="s">
        <v>9</v>
      </c>
      <c r="F8" s="14">
        <v>10798000</v>
      </c>
      <c r="G8" s="14">
        <v>11158000</v>
      </c>
      <c r="H8" s="14">
        <v>11537000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>
        <v>8000000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7500000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3345000</v>
      </c>
      <c r="G18" s="4">
        <f>SUM(G19:G27)</f>
        <v>2600000</v>
      </c>
      <c r="H18" s="4">
        <f>SUM(H19:H27)</f>
        <v>2860000</v>
      </c>
    </row>
    <row r="19" spans="1:8" ht="12.75">
      <c r="A19" s="27"/>
      <c r="B19" s="27"/>
      <c r="C19" s="27"/>
      <c r="D19" s="27"/>
      <c r="E19" s="32" t="s">
        <v>20</v>
      </c>
      <c r="F19" s="21">
        <v>2345000</v>
      </c>
      <c r="G19" s="21">
        <v>2600000</v>
      </c>
      <c r="H19" s="21">
        <v>2860000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43097000</v>
      </c>
      <c r="G28" s="35">
        <f>+G5+G6+G7+G18</f>
        <v>36864000</v>
      </c>
      <c r="H28" s="35">
        <f>+H5+H6+H7+H18</f>
        <v>46727000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1000000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>
        <v>1000000</v>
      </c>
    </row>
    <row r="39" spans="1:8" ht="13.5">
      <c r="A39" s="27"/>
      <c r="B39" s="27"/>
      <c r="C39" s="27"/>
      <c r="D39" s="27"/>
      <c r="E39" s="34" t="s">
        <v>35</v>
      </c>
      <c r="F39" s="23">
        <f>+F30+F37</f>
        <v>0</v>
      </c>
      <c r="G39" s="23">
        <f>+G30+G37</f>
        <v>0</v>
      </c>
      <c r="H39" s="23">
        <f>+H30+H37</f>
        <v>1000000</v>
      </c>
    </row>
    <row r="40" spans="1:8" ht="13.5">
      <c r="A40" s="27" t="s">
        <v>78</v>
      </c>
      <c r="B40" s="27"/>
      <c r="C40" s="27"/>
      <c r="D40" s="27"/>
      <c r="E40" s="36" t="s">
        <v>36</v>
      </c>
      <c r="F40" s="24">
        <f>+F28+F39</f>
        <v>43097000</v>
      </c>
      <c r="G40" s="24">
        <f>+G28+G39</f>
        <v>36864000</v>
      </c>
      <c r="H40" s="24">
        <f>+H28+H39</f>
        <v>47727000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907000</v>
      </c>
      <c r="G45" s="7">
        <f>SUM(G47+G53+G59+G65+G71+G77+G83+G89+G95+G101+G107+G113)</f>
        <v>907000</v>
      </c>
      <c r="H45" s="7">
        <f>SUM(H47+H53+H59+H65+H71+H77+H83+H89+H95+H101+H107+H113)</f>
        <v>780000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907000</v>
      </c>
      <c r="G47" s="4">
        <f>SUM(G48:G51)</f>
        <v>907000</v>
      </c>
      <c r="H47" s="4">
        <f>SUM(H48:H51)</f>
        <v>780000</v>
      </c>
    </row>
    <row r="48" spans="1:8" ht="12">
      <c r="A48" s="27"/>
      <c r="B48" s="27"/>
      <c r="C48" s="27"/>
      <c r="D48" s="27"/>
      <c r="E48" s="9" t="s">
        <v>80</v>
      </c>
      <c r="F48" s="10">
        <v>907000</v>
      </c>
      <c r="G48" s="11">
        <v>907000</v>
      </c>
      <c r="H48" s="12">
        <v>780000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81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83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7"/>
      <c r="B60" s="27"/>
      <c r="C60" s="27"/>
      <c r="D60" s="27"/>
      <c r="E60" s="9" t="s">
        <v>84</v>
      </c>
      <c r="F60" s="10"/>
      <c r="G60" s="11"/>
      <c r="H60" s="12"/>
    </row>
    <row r="61" spans="1:8" ht="12">
      <c r="A61" s="27"/>
      <c r="B61" s="27"/>
      <c r="C61" s="27"/>
      <c r="D61" s="27"/>
      <c r="E61" s="9"/>
      <c r="F61" s="13"/>
      <c r="G61" s="14"/>
      <c r="H61" s="15"/>
    </row>
    <row r="62" spans="1:8" ht="12">
      <c r="A62" s="27"/>
      <c r="B62" s="27"/>
      <c r="C62" s="27"/>
      <c r="D62" s="27"/>
      <c r="E62" s="9"/>
      <c r="F62" s="13"/>
      <c r="G62" s="14"/>
      <c r="H62" s="15"/>
    </row>
    <row r="63" spans="1:8" ht="12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40" t="s">
        <v>85</v>
      </c>
      <c r="F120" s="41">
        <f>SUM(F45)</f>
        <v>907000</v>
      </c>
      <c r="G120" s="41">
        <f>SUM(G45)</f>
        <v>907000</v>
      </c>
      <c r="H120" s="41">
        <f>SUM(H45)</f>
        <v>780000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13">
      <selection activeCell="H32" sqref="H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2" t="s">
        <v>0</v>
      </c>
      <c r="F1" s="42"/>
      <c r="G1" s="42"/>
      <c r="H1" s="42"/>
    </row>
    <row r="2" spans="1:8" ht="12">
      <c r="A2" s="27"/>
      <c r="B2" s="27"/>
      <c r="C2" s="27"/>
      <c r="D2" s="27"/>
      <c r="E2" s="43"/>
      <c r="F2" s="43"/>
      <c r="G2" s="43"/>
      <c r="H2" s="43"/>
    </row>
    <row r="3" spans="1:8" ht="25.5">
      <c r="A3" s="27"/>
      <c r="B3" s="27"/>
      <c r="C3" s="27"/>
      <c r="D3" s="27"/>
      <c r="E3" s="28" t="s">
        <v>66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32206000</v>
      </c>
      <c r="G5" s="4">
        <v>35403000</v>
      </c>
      <c r="H5" s="4">
        <v>38344000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19740000</v>
      </c>
      <c r="G7" s="7">
        <f>SUM(G8:G17)</f>
        <v>21406000</v>
      </c>
      <c r="H7" s="7">
        <f>SUM(H8:H17)</f>
        <v>27109000</v>
      </c>
    </row>
    <row r="8" spans="1:8" ht="12.75">
      <c r="A8" s="27"/>
      <c r="B8" s="27"/>
      <c r="C8" s="27"/>
      <c r="D8" s="27"/>
      <c r="E8" s="32" t="s">
        <v>9</v>
      </c>
      <c r="F8" s="14">
        <v>15740000</v>
      </c>
      <c r="G8" s="14">
        <v>16406000</v>
      </c>
      <c r="H8" s="14">
        <v>17109000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>
        <v>5000000</v>
      </c>
      <c r="H11" s="14">
        <v>10000000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4000000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3345000</v>
      </c>
      <c r="G18" s="4">
        <f>SUM(G19:G27)</f>
        <v>2600000</v>
      </c>
      <c r="H18" s="4">
        <f>SUM(H19:H27)</f>
        <v>2860000</v>
      </c>
    </row>
    <row r="19" spans="1:8" ht="12.75">
      <c r="A19" s="27"/>
      <c r="B19" s="27"/>
      <c r="C19" s="27"/>
      <c r="D19" s="27"/>
      <c r="E19" s="32" t="s">
        <v>20</v>
      </c>
      <c r="F19" s="21">
        <v>2345000</v>
      </c>
      <c r="G19" s="21">
        <v>2600000</v>
      </c>
      <c r="H19" s="21">
        <v>2860000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55291000</v>
      </c>
      <c r="G28" s="35">
        <f>+G5+G6+G7+G18</f>
        <v>59409000</v>
      </c>
      <c r="H28" s="35">
        <f>+H5+H6+H7+H18</f>
        <v>68313000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4838000</v>
      </c>
      <c r="G30" s="4">
        <f>SUM(G31:G36)</f>
        <v>9832000</v>
      </c>
      <c r="H30" s="4">
        <f>SUM(H31:H36)</f>
        <v>10402000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38000</v>
      </c>
      <c r="G32" s="14">
        <v>9832000</v>
      </c>
      <c r="H32" s="14">
        <v>10402000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>
        <v>4800000</v>
      </c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787000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>
        <v>787000</v>
      </c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5625000</v>
      </c>
      <c r="G39" s="23">
        <f>+G30+G37</f>
        <v>9832000</v>
      </c>
      <c r="H39" s="23">
        <f>+H30+H37</f>
        <v>10402000</v>
      </c>
    </row>
    <row r="40" spans="1:8" ht="13.5">
      <c r="A40" s="27" t="s">
        <v>78</v>
      </c>
      <c r="B40" s="27"/>
      <c r="C40" s="27"/>
      <c r="D40" s="27"/>
      <c r="E40" s="36" t="s">
        <v>36</v>
      </c>
      <c r="F40" s="24">
        <f>+F28+F39</f>
        <v>60916000</v>
      </c>
      <c r="G40" s="24">
        <f>+G28+G39</f>
        <v>69241000</v>
      </c>
      <c r="H40" s="24">
        <f>+H28+H39</f>
        <v>78715000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1353000</v>
      </c>
      <c r="G45" s="7">
        <f>SUM(G47+G53+G59+G65+G71+G77+G83+G89+G95+G101+G107+G113)</f>
        <v>1353000</v>
      </c>
      <c r="H45" s="7">
        <f>SUM(H47+H53+H59+H65+H71+H77+H83+H89+H95+H101+H107+H113)</f>
        <v>1164000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1353000</v>
      </c>
      <c r="G47" s="4">
        <f>SUM(G48:G51)</f>
        <v>1353000</v>
      </c>
      <c r="H47" s="4">
        <f>SUM(H48:H51)</f>
        <v>1164000</v>
      </c>
    </row>
    <row r="48" spans="1:8" ht="12">
      <c r="A48" s="27"/>
      <c r="B48" s="27"/>
      <c r="C48" s="27"/>
      <c r="D48" s="27"/>
      <c r="E48" s="9" t="s">
        <v>80</v>
      </c>
      <c r="F48" s="10">
        <v>1353000</v>
      </c>
      <c r="G48" s="11">
        <v>1353000</v>
      </c>
      <c r="H48" s="12">
        <v>1164000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81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83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7"/>
      <c r="B60" s="27"/>
      <c r="C60" s="27"/>
      <c r="D60" s="27"/>
      <c r="E60" s="9" t="s">
        <v>84</v>
      </c>
      <c r="F60" s="10"/>
      <c r="G60" s="11"/>
      <c r="H60" s="12"/>
    </row>
    <row r="61" spans="1:8" ht="12">
      <c r="A61" s="27"/>
      <c r="B61" s="27"/>
      <c r="C61" s="27"/>
      <c r="D61" s="27"/>
      <c r="E61" s="9"/>
      <c r="F61" s="13"/>
      <c r="G61" s="14"/>
      <c r="H61" s="15"/>
    </row>
    <row r="62" spans="1:8" ht="12">
      <c r="A62" s="27"/>
      <c r="B62" s="27"/>
      <c r="C62" s="27"/>
      <c r="D62" s="27"/>
      <c r="E62" s="9"/>
      <c r="F62" s="13"/>
      <c r="G62" s="14"/>
      <c r="H62" s="15"/>
    </row>
    <row r="63" spans="1:8" ht="12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40" t="s">
        <v>85</v>
      </c>
      <c r="F120" s="41">
        <f>SUM(F45)</f>
        <v>1353000</v>
      </c>
      <c r="G120" s="41">
        <f>SUM(G45)</f>
        <v>1353000</v>
      </c>
      <c r="H120" s="41">
        <f>SUM(H45)</f>
        <v>1164000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19">
      <selection activeCell="G32" sqref="G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2" t="s">
        <v>0</v>
      </c>
      <c r="F1" s="42"/>
      <c r="G1" s="42"/>
      <c r="H1" s="42"/>
    </row>
    <row r="2" spans="1:8" ht="12">
      <c r="A2" s="27"/>
      <c r="B2" s="27"/>
      <c r="C2" s="27"/>
      <c r="D2" s="27"/>
      <c r="E2" s="43"/>
      <c r="F2" s="43"/>
      <c r="G2" s="43"/>
      <c r="H2" s="43"/>
    </row>
    <row r="3" spans="1:8" ht="25.5">
      <c r="A3" s="27"/>
      <c r="B3" s="27"/>
      <c r="C3" s="27"/>
      <c r="D3" s="27"/>
      <c r="E3" s="28" t="s">
        <v>67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18974000</v>
      </c>
      <c r="G5" s="4">
        <v>20479000</v>
      </c>
      <c r="H5" s="4">
        <v>21904000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12099000</v>
      </c>
      <c r="G7" s="7">
        <f>SUM(G8:G17)</f>
        <v>10291000</v>
      </c>
      <c r="H7" s="7">
        <f>SUM(H8:H17)</f>
        <v>23638000</v>
      </c>
    </row>
    <row r="8" spans="1:8" ht="12.75">
      <c r="A8" s="27"/>
      <c r="B8" s="27"/>
      <c r="C8" s="27"/>
      <c r="D8" s="27"/>
      <c r="E8" s="32" t="s">
        <v>9</v>
      </c>
      <c r="F8" s="14">
        <v>8099000</v>
      </c>
      <c r="G8" s="14">
        <v>8291000</v>
      </c>
      <c r="H8" s="14">
        <v>8494000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>
        <v>2000000</v>
      </c>
      <c r="H11" s="14">
        <v>2500000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>
        <v>12644000</v>
      </c>
    </row>
    <row r="16" spans="1:8" ht="12.75">
      <c r="A16" s="27"/>
      <c r="B16" s="27"/>
      <c r="C16" s="27"/>
      <c r="D16" s="27"/>
      <c r="E16" s="32" t="s">
        <v>17</v>
      </c>
      <c r="F16" s="14">
        <v>4000000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3345000</v>
      </c>
      <c r="G18" s="4">
        <f>SUM(G19:G27)</f>
        <v>2600000</v>
      </c>
      <c r="H18" s="4">
        <f>SUM(H19:H27)</f>
        <v>2600000</v>
      </c>
    </row>
    <row r="19" spans="1:8" ht="12.75">
      <c r="A19" s="27"/>
      <c r="B19" s="27"/>
      <c r="C19" s="27"/>
      <c r="D19" s="27"/>
      <c r="E19" s="32" t="s">
        <v>20</v>
      </c>
      <c r="F19" s="21">
        <v>2345000</v>
      </c>
      <c r="G19" s="21">
        <v>2600000</v>
      </c>
      <c r="H19" s="21">
        <v>2600000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34418000</v>
      </c>
      <c r="G28" s="35">
        <f>+G5+G6+G7+G18</f>
        <v>33370000</v>
      </c>
      <c r="H28" s="35">
        <f>+H5+H6+H7+H18</f>
        <v>48142000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787000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>
        <v>787000</v>
      </c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787000</v>
      </c>
      <c r="G39" s="23">
        <f>+G30+G37</f>
        <v>0</v>
      </c>
      <c r="H39" s="23">
        <f>+H30+H37</f>
        <v>0</v>
      </c>
    </row>
    <row r="40" spans="1:8" ht="13.5">
      <c r="A40" s="27" t="s">
        <v>78</v>
      </c>
      <c r="B40" s="27"/>
      <c r="C40" s="27"/>
      <c r="D40" s="27"/>
      <c r="E40" s="36" t="s">
        <v>36</v>
      </c>
      <c r="F40" s="24">
        <f>+F28+F39</f>
        <v>35205000</v>
      </c>
      <c r="G40" s="24">
        <f>+G28+G39</f>
        <v>33370000</v>
      </c>
      <c r="H40" s="24">
        <f>+H28+H39</f>
        <v>48142000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723000</v>
      </c>
      <c r="G45" s="7">
        <f>SUM(G47+G53+G59+G65+G71+G77+G83+G89+G95+G101+G107+G113)</f>
        <v>723000</v>
      </c>
      <c r="H45" s="7">
        <f>SUM(H47+H53+H59+H65+H71+H77+H83+H89+H95+H101+H107+H113)</f>
        <v>622000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723000</v>
      </c>
      <c r="G47" s="4">
        <f>SUM(G48:G51)</f>
        <v>723000</v>
      </c>
      <c r="H47" s="4">
        <f>SUM(H48:H51)</f>
        <v>622000</v>
      </c>
    </row>
    <row r="48" spans="1:8" ht="12">
      <c r="A48" s="27"/>
      <c r="B48" s="27"/>
      <c r="C48" s="27"/>
      <c r="D48" s="27"/>
      <c r="E48" s="9" t="s">
        <v>80</v>
      </c>
      <c r="F48" s="10">
        <v>723000</v>
      </c>
      <c r="G48" s="11">
        <v>723000</v>
      </c>
      <c r="H48" s="12">
        <v>622000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81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83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7"/>
      <c r="B60" s="27"/>
      <c r="C60" s="27"/>
      <c r="D60" s="27"/>
      <c r="E60" s="9" t="s">
        <v>84</v>
      </c>
      <c r="F60" s="10"/>
      <c r="G60" s="11"/>
      <c r="H60" s="12"/>
    </row>
    <row r="61" spans="1:8" ht="12">
      <c r="A61" s="27"/>
      <c r="B61" s="27"/>
      <c r="C61" s="27"/>
      <c r="D61" s="27"/>
      <c r="E61" s="9"/>
      <c r="F61" s="13"/>
      <c r="G61" s="14"/>
      <c r="H61" s="15"/>
    </row>
    <row r="62" spans="1:8" ht="12">
      <c r="A62" s="27"/>
      <c r="B62" s="27"/>
      <c r="C62" s="27"/>
      <c r="D62" s="27"/>
      <c r="E62" s="9"/>
      <c r="F62" s="13"/>
      <c r="G62" s="14"/>
      <c r="H62" s="15"/>
    </row>
    <row r="63" spans="1:8" ht="12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40" t="s">
        <v>85</v>
      </c>
      <c r="F120" s="41">
        <f>SUM(F45)</f>
        <v>723000</v>
      </c>
      <c r="G120" s="41">
        <f>SUM(G45)</f>
        <v>723000</v>
      </c>
      <c r="H120" s="41">
        <f>SUM(H45)</f>
        <v>622000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13">
      <selection activeCell="G32" sqref="G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2" t="s">
        <v>0</v>
      </c>
      <c r="F1" s="42"/>
      <c r="G1" s="42"/>
      <c r="H1" s="42"/>
    </row>
    <row r="2" spans="1:8" ht="12">
      <c r="A2" s="27"/>
      <c r="B2" s="27"/>
      <c r="C2" s="27"/>
      <c r="D2" s="27"/>
      <c r="E2" s="43"/>
      <c r="F2" s="43"/>
      <c r="G2" s="43"/>
      <c r="H2" s="43"/>
    </row>
    <row r="3" spans="1:8" ht="25.5">
      <c r="A3" s="27"/>
      <c r="B3" s="27"/>
      <c r="C3" s="27"/>
      <c r="D3" s="27"/>
      <c r="E3" s="28" t="s">
        <v>68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70769000</v>
      </c>
      <c r="G5" s="4">
        <v>78081000</v>
      </c>
      <c r="H5" s="4">
        <v>84564000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49468000</v>
      </c>
      <c r="G7" s="7">
        <f>SUM(G8:G17)</f>
        <v>27737000</v>
      </c>
      <c r="H7" s="7">
        <f>SUM(H8:H17)</f>
        <v>80076000</v>
      </c>
    </row>
    <row r="8" spans="1:8" ht="12.75">
      <c r="A8" s="27"/>
      <c r="B8" s="27"/>
      <c r="C8" s="27"/>
      <c r="D8" s="27"/>
      <c r="E8" s="32" t="s">
        <v>9</v>
      </c>
      <c r="F8" s="14">
        <v>25468000</v>
      </c>
      <c r="G8" s="14">
        <v>26737000</v>
      </c>
      <c r="H8" s="14">
        <v>28076000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17000000</v>
      </c>
      <c r="G11" s="14">
        <v>1000000</v>
      </c>
      <c r="H11" s="14">
        <v>52000000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7000000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14771000</v>
      </c>
      <c r="G18" s="4">
        <f>SUM(G19:G27)</f>
        <v>9301000</v>
      </c>
      <c r="H18" s="4">
        <f>SUM(H19:H27)</f>
        <v>13561000</v>
      </c>
    </row>
    <row r="19" spans="1:8" ht="12.75">
      <c r="A19" s="27"/>
      <c r="B19" s="27"/>
      <c r="C19" s="27"/>
      <c r="D19" s="27"/>
      <c r="E19" s="32" t="s">
        <v>20</v>
      </c>
      <c r="F19" s="21">
        <v>4045000</v>
      </c>
      <c r="G19" s="21">
        <v>4301000</v>
      </c>
      <c r="H19" s="21">
        <v>4561000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1161000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>
        <v>5000000</v>
      </c>
      <c r="G24" s="14">
        <v>5000000</v>
      </c>
      <c r="H24" s="14">
        <v>9000000</v>
      </c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>
        <v>4565000</v>
      </c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135008000</v>
      </c>
      <c r="G28" s="35">
        <f>+G5+G6+G7+G18</f>
        <v>115119000</v>
      </c>
      <c r="H28" s="35">
        <f>+H5+H6+H7+H18</f>
        <v>178201000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60263000</v>
      </c>
      <c r="G30" s="4">
        <f>SUM(G31:G36)</f>
        <v>30192000</v>
      </c>
      <c r="H30" s="4">
        <f>SUM(H31:H36)</f>
        <v>21625000</v>
      </c>
    </row>
    <row r="31" spans="1:8" ht="12.75">
      <c r="A31" s="27"/>
      <c r="B31" s="27"/>
      <c r="C31" s="27"/>
      <c r="D31" s="27"/>
      <c r="E31" s="32" t="s">
        <v>16</v>
      </c>
      <c r="F31" s="14">
        <v>34100000</v>
      </c>
      <c r="G31" s="14">
        <v>30000000</v>
      </c>
      <c r="H31" s="14">
        <v>21422000</v>
      </c>
    </row>
    <row r="32" spans="1:8" ht="12.75">
      <c r="A32" s="27"/>
      <c r="B32" s="27"/>
      <c r="C32" s="27"/>
      <c r="D32" s="27"/>
      <c r="E32" s="32" t="s">
        <v>31</v>
      </c>
      <c r="F32" s="14">
        <v>1163000</v>
      </c>
      <c r="G32" s="14">
        <v>192000</v>
      </c>
      <c r="H32" s="14">
        <v>203000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>
        <v>25000000</v>
      </c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1000000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>
        <v>1000000</v>
      </c>
    </row>
    <row r="39" spans="1:8" ht="13.5">
      <c r="A39" s="27"/>
      <c r="B39" s="27"/>
      <c r="C39" s="27"/>
      <c r="D39" s="27"/>
      <c r="E39" s="34" t="s">
        <v>35</v>
      </c>
      <c r="F39" s="23">
        <f>+F30+F37</f>
        <v>60263000</v>
      </c>
      <c r="G39" s="23">
        <f>+G30+G37</f>
        <v>30192000</v>
      </c>
      <c r="H39" s="23">
        <f>+H30+H37</f>
        <v>22625000</v>
      </c>
    </row>
    <row r="40" spans="1:8" ht="13.5">
      <c r="A40" s="27" t="s">
        <v>78</v>
      </c>
      <c r="B40" s="27"/>
      <c r="C40" s="27"/>
      <c r="D40" s="27"/>
      <c r="E40" s="36" t="s">
        <v>36</v>
      </c>
      <c r="F40" s="24">
        <f>+F28+F39</f>
        <v>195271000</v>
      </c>
      <c r="G40" s="24">
        <f>+G28+G39</f>
        <v>145311000</v>
      </c>
      <c r="H40" s="24">
        <f>+H28+H39</f>
        <v>200826000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3030000</v>
      </c>
      <c r="G45" s="7">
        <f>SUM(G47+G53+G59+G65+G71+G77+G83+G89+G95+G101+G107+G113)</f>
        <v>3030000</v>
      </c>
      <c r="H45" s="7">
        <f>SUM(H47+H53+H59+H65+H71+H77+H83+H89+H95+H101+H107+H113)</f>
        <v>2606000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3030000</v>
      </c>
      <c r="G47" s="4">
        <f>SUM(G48:G51)</f>
        <v>3030000</v>
      </c>
      <c r="H47" s="4">
        <f>SUM(H48:H51)</f>
        <v>2606000</v>
      </c>
    </row>
    <row r="48" spans="1:8" ht="12">
      <c r="A48" s="27"/>
      <c r="B48" s="27"/>
      <c r="C48" s="27"/>
      <c r="D48" s="27"/>
      <c r="E48" s="9" t="s">
        <v>80</v>
      </c>
      <c r="F48" s="10">
        <v>3030000</v>
      </c>
      <c r="G48" s="11">
        <v>3030000</v>
      </c>
      <c r="H48" s="12">
        <v>2606000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81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83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7"/>
      <c r="B60" s="27"/>
      <c r="C60" s="27"/>
      <c r="D60" s="27"/>
      <c r="E60" s="9" t="s">
        <v>84</v>
      </c>
      <c r="F60" s="10"/>
      <c r="G60" s="11"/>
      <c r="H60" s="12"/>
    </row>
    <row r="61" spans="1:8" ht="12">
      <c r="A61" s="27"/>
      <c r="B61" s="27"/>
      <c r="C61" s="27"/>
      <c r="D61" s="27"/>
      <c r="E61" s="9"/>
      <c r="F61" s="13"/>
      <c r="G61" s="14"/>
      <c r="H61" s="15"/>
    </row>
    <row r="62" spans="1:8" ht="12">
      <c r="A62" s="27"/>
      <c r="B62" s="27"/>
      <c r="C62" s="27"/>
      <c r="D62" s="27"/>
      <c r="E62" s="9"/>
      <c r="F62" s="13"/>
      <c r="G62" s="14"/>
      <c r="H62" s="15"/>
    </row>
    <row r="63" spans="1:8" ht="12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40" t="s">
        <v>85</v>
      </c>
      <c r="F120" s="41">
        <f>SUM(F45)</f>
        <v>3030000</v>
      </c>
      <c r="G120" s="41">
        <f>SUM(G45)</f>
        <v>3030000</v>
      </c>
      <c r="H120" s="41">
        <f>SUM(H45)</f>
        <v>2606000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25">
      <selection activeCell="H61" sqref="H6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2" t="s">
        <v>0</v>
      </c>
      <c r="F1" s="42"/>
      <c r="G1" s="42"/>
      <c r="H1" s="42"/>
    </row>
    <row r="2" spans="1:8" ht="12">
      <c r="A2" s="27"/>
      <c r="B2" s="27"/>
      <c r="C2" s="27"/>
      <c r="D2" s="27"/>
      <c r="E2" s="43"/>
      <c r="F2" s="43"/>
      <c r="G2" s="43"/>
      <c r="H2" s="43"/>
    </row>
    <row r="3" spans="1:8" ht="25.5">
      <c r="A3" s="27"/>
      <c r="B3" s="27"/>
      <c r="C3" s="27"/>
      <c r="D3" s="27"/>
      <c r="E3" s="28" t="s">
        <v>69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55770000</v>
      </c>
      <c r="G5" s="4">
        <v>65988000</v>
      </c>
      <c r="H5" s="4">
        <v>68213000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2860000</v>
      </c>
      <c r="G7" s="7">
        <f>SUM(G8:G17)</f>
        <v>3001000</v>
      </c>
      <c r="H7" s="7">
        <f>SUM(H8:H17)</f>
        <v>3169000</v>
      </c>
    </row>
    <row r="8" spans="1:8" ht="12.75">
      <c r="A8" s="27"/>
      <c r="B8" s="27"/>
      <c r="C8" s="27"/>
      <c r="D8" s="27"/>
      <c r="E8" s="32" t="s">
        <v>9</v>
      </c>
      <c r="F8" s="14"/>
      <c r="G8" s="14"/>
      <c r="H8" s="14"/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>
        <v>2860000</v>
      </c>
      <c r="G13" s="14">
        <v>3001000</v>
      </c>
      <c r="H13" s="14">
        <v>3169000</v>
      </c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2250000</v>
      </c>
      <c r="G18" s="4">
        <f>SUM(G19:G27)</f>
        <v>1000000</v>
      </c>
      <c r="H18" s="4">
        <f>SUM(H19:H27)</f>
        <v>1000000</v>
      </c>
    </row>
    <row r="19" spans="1:8" ht="12.75">
      <c r="A19" s="27"/>
      <c r="B19" s="27"/>
      <c r="C19" s="27"/>
      <c r="D19" s="27"/>
      <c r="E19" s="32" t="s">
        <v>20</v>
      </c>
      <c r="F19" s="21">
        <v>1250000</v>
      </c>
      <c r="G19" s="21">
        <v>1000000</v>
      </c>
      <c r="H19" s="21">
        <v>1000000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60880000</v>
      </c>
      <c r="G28" s="35">
        <f>+G5+G6+G7+G18</f>
        <v>69989000</v>
      </c>
      <c r="H28" s="35">
        <f>+H5+H6+H7+H18</f>
        <v>72382000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3124000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>
        <v>3124000</v>
      </c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0</v>
      </c>
      <c r="G39" s="23">
        <f>+G30+G37</f>
        <v>3124000</v>
      </c>
      <c r="H39" s="23">
        <f>+H30+H37</f>
        <v>0</v>
      </c>
    </row>
    <row r="40" spans="1:8" ht="13.5">
      <c r="A40" s="27" t="s">
        <v>78</v>
      </c>
      <c r="B40" s="27"/>
      <c r="C40" s="27"/>
      <c r="D40" s="27"/>
      <c r="E40" s="36" t="s">
        <v>36</v>
      </c>
      <c r="F40" s="24">
        <f>+F28+F39</f>
        <v>60880000</v>
      </c>
      <c r="G40" s="24">
        <f>+G28+G39</f>
        <v>73113000</v>
      </c>
      <c r="H40" s="24">
        <f>+H28+H39</f>
        <v>72382000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350000</v>
      </c>
      <c r="G45" s="7">
        <f>SUM(G47+G53+G59+G65+G71+G77+G83+G89+G95+G101+G107+G113)</f>
        <v>368000</v>
      </c>
      <c r="H45" s="7">
        <f>SUM(H47+H53+H59+H65+H71+H77+H83+H89+H95+H101+H107+H113)</f>
        <v>389000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7"/>
      <c r="B48" s="27"/>
      <c r="C48" s="27"/>
      <c r="D48" s="27"/>
      <c r="E48" s="9" t="s">
        <v>80</v>
      </c>
      <c r="F48" s="10"/>
      <c r="G48" s="11"/>
      <c r="H48" s="12"/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81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83</v>
      </c>
      <c r="F59" s="4">
        <f>SUM(F60:F63)</f>
        <v>350000</v>
      </c>
      <c r="G59" s="4">
        <f>SUM(G60:G63)</f>
        <v>368000</v>
      </c>
      <c r="H59" s="4">
        <f>SUM(H60:H63)</f>
        <v>389000</v>
      </c>
    </row>
    <row r="60" spans="1:8" ht="12">
      <c r="A60" s="27"/>
      <c r="B60" s="27"/>
      <c r="C60" s="27"/>
      <c r="D60" s="27"/>
      <c r="E60" s="9" t="s">
        <v>84</v>
      </c>
      <c r="F60" s="10">
        <v>350000</v>
      </c>
      <c r="G60" s="11">
        <v>368000</v>
      </c>
      <c r="H60" s="12">
        <v>389000</v>
      </c>
    </row>
    <row r="61" spans="1:8" ht="12">
      <c r="A61" s="27"/>
      <c r="B61" s="27"/>
      <c r="C61" s="27"/>
      <c r="D61" s="27"/>
      <c r="E61" s="9"/>
      <c r="F61" s="13"/>
      <c r="G61" s="14"/>
      <c r="H61" s="15"/>
    </row>
    <row r="62" spans="1:8" ht="12">
      <c r="A62" s="27"/>
      <c r="B62" s="27"/>
      <c r="C62" s="27"/>
      <c r="D62" s="27"/>
      <c r="E62" s="9"/>
      <c r="F62" s="13"/>
      <c r="G62" s="14"/>
      <c r="H62" s="15"/>
    </row>
    <row r="63" spans="1:8" ht="12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40" t="s">
        <v>85</v>
      </c>
      <c r="F120" s="41">
        <f>SUM(F45)</f>
        <v>350000</v>
      </c>
      <c r="G120" s="41">
        <f>SUM(G45)</f>
        <v>368000</v>
      </c>
      <c r="H120" s="41">
        <f>SUM(H45)</f>
        <v>389000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13">
      <selection activeCell="F32" sqref="F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2" t="s">
        <v>0</v>
      </c>
      <c r="F1" s="42"/>
      <c r="G1" s="42"/>
      <c r="H1" s="42"/>
    </row>
    <row r="2" spans="1:8" ht="12">
      <c r="A2" s="27"/>
      <c r="B2" s="27"/>
      <c r="C2" s="27"/>
      <c r="D2" s="27"/>
      <c r="E2" s="43"/>
      <c r="F2" s="43"/>
      <c r="G2" s="43"/>
      <c r="H2" s="43"/>
    </row>
    <row r="3" spans="1:8" ht="25.5">
      <c r="A3" s="27"/>
      <c r="B3" s="27"/>
      <c r="C3" s="27"/>
      <c r="D3" s="27"/>
      <c r="E3" s="28" t="s">
        <v>70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150982000</v>
      </c>
      <c r="G5" s="4">
        <v>172904000</v>
      </c>
      <c r="H5" s="4">
        <v>189209000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161003000</v>
      </c>
      <c r="G7" s="7">
        <f>SUM(G8:G17)</f>
        <v>92005000</v>
      </c>
      <c r="H7" s="7">
        <f>SUM(H8:H17)</f>
        <v>126805000</v>
      </c>
    </row>
    <row r="8" spans="1:8" ht="12.75">
      <c r="A8" s="27"/>
      <c r="B8" s="27"/>
      <c r="C8" s="27"/>
      <c r="D8" s="27"/>
      <c r="E8" s="32" t="s">
        <v>9</v>
      </c>
      <c r="F8" s="14">
        <v>57503000</v>
      </c>
      <c r="G8" s="14">
        <v>53465000</v>
      </c>
      <c r="H8" s="14">
        <v>56451000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31000000</v>
      </c>
      <c r="G11" s="14">
        <v>7989000</v>
      </c>
      <c r="H11" s="14">
        <v>50354000</v>
      </c>
    </row>
    <row r="12" spans="1:8" ht="12.75">
      <c r="A12" s="27"/>
      <c r="B12" s="27"/>
      <c r="C12" s="27"/>
      <c r="D12" s="27"/>
      <c r="E12" s="32" t="s">
        <v>13</v>
      </c>
      <c r="F12" s="21">
        <v>27500000</v>
      </c>
      <c r="G12" s="21">
        <v>20000000</v>
      </c>
      <c r="H12" s="21">
        <v>20000000</v>
      </c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>
        <v>20000000</v>
      </c>
      <c r="G15" s="21">
        <v>10551000</v>
      </c>
      <c r="H15" s="21"/>
    </row>
    <row r="16" spans="1:8" ht="12.75">
      <c r="A16" s="27"/>
      <c r="B16" s="27"/>
      <c r="C16" s="27"/>
      <c r="D16" s="27"/>
      <c r="E16" s="32" t="s">
        <v>17</v>
      </c>
      <c r="F16" s="14">
        <v>25000000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11095000</v>
      </c>
      <c r="G18" s="4">
        <f>SUM(G19:G27)</f>
        <v>6500000</v>
      </c>
      <c r="H18" s="4">
        <f>SUM(H19:H27)</f>
        <v>6775000</v>
      </c>
    </row>
    <row r="19" spans="1:8" ht="12.75">
      <c r="A19" s="27"/>
      <c r="B19" s="27"/>
      <c r="C19" s="27"/>
      <c r="D19" s="27"/>
      <c r="E19" s="32" t="s">
        <v>20</v>
      </c>
      <c r="F19" s="21">
        <v>1700000</v>
      </c>
      <c r="G19" s="21">
        <v>1700000</v>
      </c>
      <c r="H19" s="21">
        <v>1700000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4762000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>
        <v>4633000</v>
      </c>
      <c r="G22" s="14">
        <v>4800000</v>
      </c>
      <c r="H22" s="14">
        <v>5075000</v>
      </c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323080000</v>
      </c>
      <c r="G28" s="35">
        <f>+G5+G6+G7+G18</f>
        <v>271409000</v>
      </c>
      <c r="H28" s="35">
        <f>+H5+H6+H7+H18</f>
        <v>322789000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800000</v>
      </c>
      <c r="G30" s="4">
        <f>SUM(G31:G36)</f>
        <v>1200000</v>
      </c>
      <c r="H30" s="4">
        <f>SUM(H31:H36)</f>
        <v>21200000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>
        <v>20000000</v>
      </c>
    </row>
    <row r="33" spans="1:8" ht="12.75">
      <c r="A33" s="27"/>
      <c r="B33" s="27"/>
      <c r="C33" s="27"/>
      <c r="D33" s="27"/>
      <c r="E33" s="32" t="s">
        <v>32</v>
      </c>
      <c r="F33" s="14">
        <v>800000</v>
      </c>
      <c r="G33" s="14">
        <v>1200000</v>
      </c>
      <c r="H33" s="14">
        <v>1200000</v>
      </c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1365000</v>
      </c>
      <c r="G37" s="4">
        <f>SUM(G38:G38)</f>
        <v>1433000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>
        <v>1365000</v>
      </c>
      <c r="G38" s="21">
        <v>1433000</v>
      </c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2165000</v>
      </c>
      <c r="G39" s="23">
        <f>+G30+G37</f>
        <v>2633000</v>
      </c>
      <c r="H39" s="23">
        <f>+H30+H37</f>
        <v>21200000</v>
      </c>
    </row>
    <row r="40" spans="1:8" ht="13.5">
      <c r="A40" s="27" t="s">
        <v>78</v>
      </c>
      <c r="B40" s="27"/>
      <c r="C40" s="27"/>
      <c r="D40" s="27"/>
      <c r="E40" s="36" t="s">
        <v>36</v>
      </c>
      <c r="F40" s="24">
        <f>+F28+F39</f>
        <v>325245000</v>
      </c>
      <c r="G40" s="24">
        <f>+G28+G39</f>
        <v>274042000</v>
      </c>
      <c r="H40" s="24">
        <f>+H28+H39</f>
        <v>343989000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7600000</v>
      </c>
      <c r="G45" s="7">
        <f>SUM(G47+G53+G59+G65+G71+G77+G83+G89+G95+G101+G107+G113)</f>
        <v>9413000</v>
      </c>
      <c r="H45" s="7">
        <f>SUM(H47+H53+H59+H65+H71+H77+H83+H89+H95+H101+H107+H113)</f>
        <v>8179000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7600000</v>
      </c>
      <c r="G47" s="4">
        <f>SUM(G48:G51)</f>
        <v>9413000</v>
      </c>
      <c r="H47" s="4">
        <f>SUM(H48:H51)</f>
        <v>8179000</v>
      </c>
    </row>
    <row r="48" spans="1:8" ht="12">
      <c r="A48" s="27"/>
      <c r="B48" s="27"/>
      <c r="C48" s="27"/>
      <c r="D48" s="27"/>
      <c r="E48" s="9" t="s">
        <v>80</v>
      </c>
      <c r="F48" s="10">
        <v>7600000</v>
      </c>
      <c r="G48" s="11">
        <v>9413000</v>
      </c>
      <c r="H48" s="12">
        <v>8179000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81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83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7"/>
      <c r="B60" s="27"/>
      <c r="C60" s="27"/>
      <c r="D60" s="27"/>
      <c r="E60" s="9" t="s">
        <v>84</v>
      </c>
      <c r="F60" s="10"/>
      <c r="G60" s="11"/>
      <c r="H60" s="12"/>
    </row>
    <row r="61" spans="1:8" ht="12">
      <c r="A61" s="27"/>
      <c r="B61" s="27"/>
      <c r="C61" s="27"/>
      <c r="D61" s="27"/>
      <c r="E61" s="9"/>
      <c r="F61" s="13"/>
      <c r="G61" s="14"/>
      <c r="H61" s="15"/>
    </row>
    <row r="62" spans="1:8" ht="12">
      <c r="A62" s="27"/>
      <c r="B62" s="27"/>
      <c r="C62" s="27"/>
      <c r="D62" s="27"/>
      <c r="E62" s="9"/>
      <c r="F62" s="13"/>
      <c r="G62" s="14"/>
      <c r="H62" s="15"/>
    </row>
    <row r="63" spans="1:8" ht="12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40" t="s">
        <v>85</v>
      </c>
      <c r="F120" s="41">
        <f>SUM(F45)</f>
        <v>7600000</v>
      </c>
      <c r="G120" s="41">
        <f>SUM(G45)</f>
        <v>9413000</v>
      </c>
      <c r="H120" s="41">
        <f>SUM(H45)</f>
        <v>8179000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19">
      <selection activeCell="H32" sqref="H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2" t="s">
        <v>0</v>
      </c>
      <c r="F1" s="42"/>
      <c r="G1" s="42"/>
      <c r="H1" s="42"/>
    </row>
    <row r="2" spans="1:8" ht="12">
      <c r="A2" s="27"/>
      <c r="B2" s="27"/>
      <c r="C2" s="27"/>
      <c r="D2" s="27"/>
      <c r="E2" s="43"/>
      <c r="F2" s="43"/>
      <c r="G2" s="43"/>
      <c r="H2" s="43"/>
    </row>
    <row r="3" spans="1:8" ht="25.5">
      <c r="A3" s="27"/>
      <c r="B3" s="27"/>
      <c r="C3" s="27"/>
      <c r="D3" s="27"/>
      <c r="E3" s="28" t="s">
        <v>71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66982000</v>
      </c>
      <c r="G5" s="4">
        <v>75726000</v>
      </c>
      <c r="H5" s="4">
        <v>81312000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22800000</v>
      </c>
      <c r="G7" s="7">
        <f>SUM(G8:G17)</f>
        <v>22718000</v>
      </c>
      <c r="H7" s="7">
        <f>SUM(H8:H17)</f>
        <v>23286000</v>
      </c>
    </row>
    <row r="8" spans="1:8" ht="12.75">
      <c r="A8" s="27"/>
      <c r="B8" s="27"/>
      <c r="C8" s="27"/>
      <c r="D8" s="27"/>
      <c r="E8" s="32" t="s">
        <v>9</v>
      </c>
      <c r="F8" s="14">
        <v>19800000</v>
      </c>
      <c r="G8" s="14">
        <v>20718000</v>
      </c>
      <c r="H8" s="14">
        <v>21686000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3000000</v>
      </c>
      <c r="G11" s="14">
        <v>2000000</v>
      </c>
      <c r="H11" s="14">
        <v>1600000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3345000</v>
      </c>
      <c r="G18" s="4">
        <f>SUM(G19:G27)</f>
        <v>2600000</v>
      </c>
      <c r="H18" s="4">
        <f>SUM(H19:H27)</f>
        <v>2860000</v>
      </c>
    </row>
    <row r="19" spans="1:8" ht="12.75">
      <c r="A19" s="27"/>
      <c r="B19" s="27"/>
      <c r="C19" s="27"/>
      <c r="D19" s="27"/>
      <c r="E19" s="32" t="s">
        <v>20</v>
      </c>
      <c r="F19" s="21">
        <v>2345000</v>
      </c>
      <c r="G19" s="21">
        <v>2600000</v>
      </c>
      <c r="H19" s="21">
        <v>2860000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93127000</v>
      </c>
      <c r="G28" s="35">
        <f>+G5+G6+G7+G18</f>
        <v>101044000</v>
      </c>
      <c r="H28" s="35">
        <f>+H5+H6+H7+H18</f>
        <v>107458000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22472000</v>
      </c>
      <c r="G30" s="4">
        <f>SUM(G31:G36)</f>
        <v>8932000</v>
      </c>
      <c r="H30" s="4">
        <f>SUM(H31:H36)</f>
        <v>9459000</v>
      </c>
    </row>
    <row r="31" spans="1:8" ht="12.75">
      <c r="A31" s="27"/>
      <c r="B31" s="27"/>
      <c r="C31" s="27"/>
      <c r="D31" s="27"/>
      <c r="E31" s="32" t="s">
        <v>16</v>
      </c>
      <c r="F31" s="14">
        <v>14707000</v>
      </c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7765000</v>
      </c>
      <c r="G32" s="14">
        <v>8932000</v>
      </c>
      <c r="H32" s="14">
        <v>9459000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1000000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>
        <v>1000000</v>
      </c>
    </row>
    <row r="39" spans="1:8" ht="13.5">
      <c r="A39" s="27"/>
      <c r="B39" s="27"/>
      <c r="C39" s="27"/>
      <c r="D39" s="27"/>
      <c r="E39" s="34" t="s">
        <v>35</v>
      </c>
      <c r="F39" s="23">
        <f>+F30+F37</f>
        <v>22472000</v>
      </c>
      <c r="G39" s="23">
        <f>+G30+G37</f>
        <v>8932000</v>
      </c>
      <c r="H39" s="23">
        <f>+H30+H37</f>
        <v>10459000</v>
      </c>
    </row>
    <row r="40" spans="1:8" ht="13.5">
      <c r="A40" s="27" t="s">
        <v>78</v>
      </c>
      <c r="B40" s="27"/>
      <c r="C40" s="27"/>
      <c r="D40" s="27"/>
      <c r="E40" s="36" t="s">
        <v>36</v>
      </c>
      <c r="F40" s="24">
        <f>+F28+F39</f>
        <v>115599000</v>
      </c>
      <c r="G40" s="24">
        <f>+G28+G39</f>
        <v>109976000</v>
      </c>
      <c r="H40" s="24">
        <f>+H28+H39</f>
        <v>117917000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2739000</v>
      </c>
      <c r="G45" s="7">
        <f>SUM(G47+G53+G59+G65+G71+G77+G83+G89+G95+G101+G107+G113)</f>
        <v>790000</v>
      </c>
      <c r="H45" s="7">
        <f>SUM(H47+H53+H59+H65+H71+H77+H83+H89+H95+H101+H107+H113)</f>
        <v>679000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790000</v>
      </c>
      <c r="G47" s="4">
        <f>SUM(G48:G51)</f>
        <v>790000</v>
      </c>
      <c r="H47" s="4">
        <f>SUM(H48:H51)</f>
        <v>679000</v>
      </c>
    </row>
    <row r="48" spans="1:8" ht="12">
      <c r="A48" s="27"/>
      <c r="B48" s="27"/>
      <c r="C48" s="27"/>
      <c r="D48" s="27"/>
      <c r="E48" s="9" t="s">
        <v>80</v>
      </c>
      <c r="F48" s="10">
        <v>790000</v>
      </c>
      <c r="G48" s="11">
        <v>790000</v>
      </c>
      <c r="H48" s="12">
        <v>679000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81</v>
      </c>
      <c r="F53" s="4">
        <f>SUM(F54:F57)</f>
        <v>1949000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82</v>
      </c>
      <c r="F54" s="10">
        <v>1949000</v>
      </c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83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7"/>
      <c r="B60" s="27"/>
      <c r="C60" s="27"/>
      <c r="D60" s="27"/>
      <c r="E60" s="9" t="s">
        <v>84</v>
      </c>
      <c r="F60" s="10"/>
      <c r="G60" s="11"/>
      <c r="H60" s="12"/>
    </row>
    <row r="61" spans="1:8" ht="12">
      <c r="A61" s="27"/>
      <c r="B61" s="27"/>
      <c r="C61" s="27"/>
      <c r="D61" s="27"/>
      <c r="E61" s="9"/>
      <c r="F61" s="13"/>
      <c r="G61" s="14"/>
      <c r="H61" s="15"/>
    </row>
    <row r="62" spans="1:8" ht="12">
      <c r="A62" s="27"/>
      <c r="B62" s="27"/>
      <c r="C62" s="27"/>
      <c r="D62" s="27"/>
      <c r="E62" s="9"/>
      <c r="F62" s="13"/>
      <c r="G62" s="14"/>
      <c r="H62" s="15"/>
    </row>
    <row r="63" spans="1:8" ht="12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40" t="s">
        <v>85</v>
      </c>
      <c r="F120" s="41">
        <f>SUM(F45)</f>
        <v>2739000</v>
      </c>
      <c r="G120" s="41">
        <f>SUM(G45)</f>
        <v>790000</v>
      </c>
      <c r="H120" s="41">
        <f>SUM(H45)</f>
        <v>679000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17">
      <selection activeCell="G32" sqref="G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2" t="s">
        <v>0</v>
      </c>
      <c r="F1" s="42"/>
      <c r="G1" s="42"/>
      <c r="H1" s="42"/>
    </row>
    <row r="2" spans="1:8" ht="12">
      <c r="A2" s="27"/>
      <c r="B2" s="27"/>
      <c r="C2" s="27"/>
      <c r="D2" s="27"/>
      <c r="E2" s="43"/>
      <c r="F2" s="43"/>
      <c r="G2" s="43"/>
      <c r="H2" s="43"/>
    </row>
    <row r="3" spans="1:8" ht="25.5">
      <c r="A3" s="27"/>
      <c r="B3" s="27"/>
      <c r="C3" s="27"/>
      <c r="D3" s="27"/>
      <c r="E3" s="28" t="s">
        <v>38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129580000</v>
      </c>
      <c r="G5" s="4">
        <v>141621000</v>
      </c>
      <c r="H5" s="4">
        <v>152362000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94211000</v>
      </c>
      <c r="G7" s="7">
        <f>SUM(G8:G17)</f>
        <v>137262000</v>
      </c>
      <c r="H7" s="7">
        <f>SUM(H8:H17)</f>
        <v>195481000</v>
      </c>
    </row>
    <row r="8" spans="1:8" ht="12.75">
      <c r="A8" s="27"/>
      <c r="B8" s="27"/>
      <c r="C8" s="27"/>
      <c r="D8" s="27"/>
      <c r="E8" s="32" t="s">
        <v>9</v>
      </c>
      <c r="F8" s="14">
        <v>54211000</v>
      </c>
      <c r="G8" s="14">
        <v>57262000</v>
      </c>
      <c r="H8" s="14">
        <v>60481000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5000000</v>
      </c>
      <c r="G11" s="14"/>
      <c r="H11" s="14">
        <v>40000000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35000000</v>
      </c>
      <c r="G16" s="14">
        <v>80000000</v>
      </c>
      <c r="H16" s="14">
        <v>95000000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3145000</v>
      </c>
      <c r="G18" s="4">
        <f>SUM(G19:G27)</f>
        <v>2400000</v>
      </c>
      <c r="H18" s="4">
        <f>SUM(H19:H27)</f>
        <v>2660000</v>
      </c>
    </row>
    <row r="19" spans="1:8" ht="12.75">
      <c r="A19" s="27"/>
      <c r="B19" s="27"/>
      <c r="C19" s="27"/>
      <c r="D19" s="27"/>
      <c r="E19" s="32" t="s">
        <v>20</v>
      </c>
      <c r="F19" s="21">
        <v>2145000</v>
      </c>
      <c r="G19" s="21">
        <v>2400000</v>
      </c>
      <c r="H19" s="21">
        <v>2660000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226936000</v>
      </c>
      <c r="G28" s="35">
        <f>+G5+G6+G7+G18</f>
        <v>281283000</v>
      </c>
      <c r="H28" s="35">
        <f>+H5+H6+H7+H18</f>
        <v>350503000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98362000</v>
      </c>
      <c r="G30" s="4">
        <f>SUM(G31:G36)</f>
        <v>74408000</v>
      </c>
      <c r="H30" s="4">
        <f>SUM(H31:H36)</f>
        <v>71723000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98362000</v>
      </c>
      <c r="G32" s="14">
        <v>74408000</v>
      </c>
      <c r="H32" s="14">
        <v>71723000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787000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>
        <v>787000</v>
      </c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99149000</v>
      </c>
      <c r="G39" s="23">
        <f>+G30+G37</f>
        <v>74408000</v>
      </c>
      <c r="H39" s="23">
        <f>+H30+H37</f>
        <v>71723000</v>
      </c>
    </row>
    <row r="40" spans="1:8" ht="13.5">
      <c r="A40" s="27" t="s">
        <v>78</v>
      </c>
      <c r="B40" s="27"/>
      <c r="C40" s="27"/>
      <c r="D40" s="27"/>
      <c r="E40" s="36" t="s">
        <v>36</v>
      </c>
      <c r="F40" s="24">
        <f>+F28+F39</f>
        <v>326085000</v>
      </c>
      <c r="G40" s="24">
        <f>+G28+G39</f>
        <v>355691000</v>
      </c>
      <c r="H40" s="24">
        <f>+H28+H39</f>
        <v>422226000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1821000</v>
      </c>
      <c r="G45" s="7">
        <f>SUM(G47+G53+G59+G65+G71+G77+G83+G89+G95+G101+G107+G113)</f>
        <v>1821000</v>
      </c>
      <c r="H45" s="7">
        <f>SUM(H47+H53+H59+H65+H71+H77+H83+H89+H95+H101+H107+H113)</f>
        <v>1566000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1821000</v>
      </c>
      <c r="G47" s="4">
        <f>SUM(G48:G51)</f>
        <v>1821000</v>
      </c>
      <c r="H47" s="4">
        <f>SUM(H48:H51)</f>
        <v>1566000</v>
      </c>
    </row>
    <row r="48" spans="1:8" ht="12">
      <c r="A48" s="27"/>
      <c r="B48" s="27"/>
      <c r="C48" s="27"/>
      <c r="D48" s="27"/>
      <c r="E48" s="9" t="s">
        <v>80</v>
      </c>
      <c r="F48" s="10">
        <v>1821000</v>
      </c>
      <c r="G48" s="11">
        <v>1821000</v>
      </c>
      <c r="H48" s="12">
        <v>1566000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81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83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7"/>
      <c r="B60" s="27"/>
      <c r="C60" s="27"/>
      <c r="D60" s="27"/>
      <c r="E60" s="9" t="s">
        <v>84</v>
      </c>
      <c r="F60" s="10"/>
      <c r="G60" s="11"/>
      <c r="H60" s="12"/>
    </row>
    <row r="61" spans="1:8" ht="12">
      <c r="A61" s="27"/>
      <c r="B61" s="27"/>
      <c r="C61" s="27"/>
      <c r="D61" s="27"/>
      <c r="E61" s="9"/>
      <c r="F61" s="13"/>
      <c r="G61" s="14"/>
      <c r="H61" s="15"/>
    </row>
    <row r="62" spans="1:8" ht="12">
      <c r="A62" s="27"/>
      <c r="B62" s="27"/>
      <c r="C62" s="27"/>
      <c r="D62" s="27"/>
      <c r="E62" s="9"/>
      <c r="F62" s="13"/>
      <c r="G62" s="14"/>
      <c r="H62" s="15"/>
    </row>
    <row r="63" spans="1:8" ht="12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40" t="s">
        <v>85</v>
      </c>
      <c r="F120" s="41">
        <f>SUM(F45)</f>
        <v>1821000</v>
      </c>
      <c r="G120" s="41">
        <f>SUM(G45)</f>
        <v>1821000</v>
      </c>
      <c r="H120" s="41">
        <f>SUM(H45)</f>
        <v>1566000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20">
      <selection activeCell="H32" sqref="H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2" t="s">
        <v>0</v>
      </c>
      <c r="F1" s="42"/>
      <c r="G1" s="42"/>
      <c r="H1" s="42"/>
    </row>
    <row r="2" spans="1:8" ht="12">
      <c r="A2" s="27"/>
      <c r="B2" s="27"/>
      <c r="C2" s="27"/>
      <c r="D2" s="27"/>
      <c r="E2" s="43"/>
      <c r="F2" s="43"/>
      <c r="G2" s="43"/>
      <c r="H2" s="43"/>
    </row>
    <row r="3" spans="1:8" ht="25.5">
      <c r="A3" s="27"/>
      <c r="B3" s="27"/>
      <c r="C3" s="27"/>
      <c r="D3" s="27"/>
      <c r="E3" s="28" t="s">
        <v>72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37698000</v>
      </c>
      <c r="G5" s="4">
        <v>41562000</v>
      </c>
      <c r="H5" s="4">
        <v>44094000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26279000</v>
      </c>
      <c r="G7" s="7">
        <f>SUM(G8:G17)</f>
        <v>36669000</v>
      </c>
      <c r="H7" s="7">
        <f>SUM(H8:H17)</f>
        <v>62079000</v>
      </c>
    </row>
    <row r="8" spans="1:8" ht="12.75">
      <c r="A8" s="27"/>
      <c r="B8" s="27"/>
      <c r="C8" s="27"/>
      <c r="D8" s="27"/>
      <c r="E8" s="32" t="s">
        <v>9</v>
      </c>
      <c r="F8" s="14">
        <v>11279000</v>
      </c>
      <c r="G8" s="14">
        <v>11669000</v>
      </c>
      <c r="H8" s="14">
        <v>12079000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15000000</v>
      </c>
      <c r="G11" s="14">
        <v>25000000</v>
      </c>
      <c r="H11" s="14">
        <v>50000000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2900000</v>
      </c>
      <c r="G18" s="4">
        <f>SUM(G19:G27)</f>
        <v>2155000</v>
      </c>
      <c r="H18" s="4">
        <f>SUM(H19:H27)</f>
        <v>2415000</v>
      </c>
    </row>
    <row r="19" spans="1:8" ht="12.75">
      <c r="A19" s="27"/>
      <c r="B19" s="27"/>
      <c r="C19" s="27"/>
      <c r="D19" s="27"/>
      <c r="E19" s="32" t="s">
        <v>20</v>
      </c>
      <c r="F19" s="21">
        <v>1900000</v>
      </c>
      <c r="G19" s="21">
        <v>2155000</v>
      </c>
      <c r="H19" s="21">
        <v>2415000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66877000</v>
      </c>
      <c r="G28" s="35">
        <f>+G5+G6+G7+G18</f>
        <v>80386000</v>
      </c>
      <c r="H28" s="35">
        <f>+H5+H6+H7+H18</f>
        <v>108588000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9758000</v>
      </c>
      <c r="G30" s="4">
        <f>SUM(G31:G36)</f>
        <v>0</v>
      </c>
      <c r="H30" s="4">
        <f>SUM(H31:H36)</f>
        <v>25000000</v>
      </c>
    </row>
    <row r="31" spans="1:8" ht="12.75">
      <c r="A31" s="27"/>
      <c r="B31" s="27"/>
      <c r="C31" s="27"/>
      <c r="D31" s="27"/>
      <c r="E31" s="32" t="s">
        <v>16</v>
      </c>
      <c r="F31" s="14">
        <v>9758000</v>
      </c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>
        <v>25000000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787000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>
        <v>787000</v>
      </c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10545000</v>
      </c>
      <c r="G39" s="23">
        <f>+G30+G37</f>
        <v>0</v>
      </c>
      <c r="H39" s="23">
        <f>+H30+H37</f>
        <v>25000000</v>
      </c>
    </row>
    <row r="40" spans="1:8" ht="13.5">
      <c r="A40" s="27" t="s">
        <v>78</v>
      </c>
      <c r="B40" s="27"/>
      <c r="C40" s="27"/>
      <c r="D40" s="27"/>
      <c r="E40" s="36" t="s">
        <v>36</v>
      </c>
      <c r="F40" s="24">
        <f>+F28+F39</f>
        <v>77422000</v>
      </c>
      <c r="G40" s="24">
        <f>+G28+G39</f>
        <v>80386000</v>
      </c>
      <c r="H40" s="24">
        <f>+H28+H39</f>
        <v>133588000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1092000</v>
      </c>
      <c r="G45" s="7">
        <f>SUM(G47+G53+G59+G65+G71+G77+G83+G89+G95+G101+G107+G113)</f>
        <v>1092000</v>
      </c>
      <c r="H45" s="7">
        <f>SUM(H47+H53+H59+H65+H71+H77+H83+H89+H95+H101+H107+H113)</f>
        <v>939000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1092000</v>
      </c>
      <c r="G47" s="4">
        <f>SUM(G48:G51)</f>
        <v>1092000</v>
      </c>
      <c r="H47" s="4">
        <f>SUM(H48:H51)</f>
        <v>939000</v>
      </c>
    </row>
    <row r="48" spans="1:8" ht="12">
      <c r="A48" s="27"/>
      <c r="B48" s="27"/>
      <c r="C48" s="27"/>
      <c r="D48" s="27"/>
      <c r="E48" s="9" t="s">
        <v>80</v>
      </c>
      <c r="F48" s="10">
        <v>1092000</v>
      </c>
      <c r="G48" s="11">
        <v>1092000</v>
      </c>
      <c r="H48" s="12">
        <v>939000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81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83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7"/>
      <c r="B60" s="27"/>
      <c r="C60" s="27"/>
      <c r="D60" s="27"/>
      <c r="E60" s="9" t="s">
        <v>84</v>
      </c>
      <c r="F60" s="10"/>
      <c r="G60" s="11"/>
      <c r="H60" s="12"/>
    </row>
    <row r="61" spans="1:8" ht="12">
      <c r="A61" s="27"/>
      <c r="B61" s="27"/>
      <c r="C61" s="27"/>
      <c r="D61" s="27"/>
      <c r="E61" s="9"/>
      <c r="F61" s="13"/>
      <c r="G61" s="14"/>
      <c r="H61" s="15"/>
    </row>
    <row r="62" spans="1:8" ht="12">
      <c r="A62" s="27"/>
      <c r="B62" s="27"/>
      <c r="C62" s="27"/>
      <c r="D62" s="27"/>
      <c r="E62" s="9"/>
      <c r="F62" s="13"/>
      <c r="G62" s="14"/>
      <c r="H62" s="15"/>
    </row>
    <row r="63" spans="1:8" ht="12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40" t="s">
        <v>85</v>
      </c>
      <c r="F120" s="41">
        <f>SUM(F45)</f>
        <v>1092000</v>
      </c>
      <c r="G120" s="41">
        <f>SUM(G45)</f>
        <v>1092000</v>
      </c>
      <c r="H120" s="41">
        <f>SUM(H45)</f>
        <v>939000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13">
      <selection activeCell="F32" sqref="F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2" t="s">
        <v>0</v>
      </c>
      <c r="F1" s="42"/>
      <c r="G1" s="42"/>
      <c r="H1" s="42"/>
    </row>
    <row r="2" spans="1:8" ht="12">
      <c r="A2" s="27"/>
      <c r="B2" s="27"/>
      <c r="C2" s="27"/>
      <c r="D2" s="27"/>
      <c r="E2" s="43"/>
      <c r="F2" s="43"/>
      <c r="G2" s="43"/>
      <c r="H2" s="43"/>
    </row>
    <row r="3" spans="1:8" ht="25.5">
      <c r="A3" s="27"/>
      <c r="B3" s="27"/>
      <c r="C3" s="27"/>
      <c r="D3" s="27"/>
      <c r="E3" s="28" t="s">
        <v>73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85242000</v>
      </c>
      <c r="G5" s="4">
        <v>94174000</v>
      </c>
      <c r="H5" s="4">
        <v>100096000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54665000</v>
      </c>
      <c r="G7" s="7">
        <f>SUM(G8:G17)</f>
        <v>59008000</v>
      </c>
      <c r="H7" s="7">
        <f>SUM(H8:H17)</f>
        <v>70425000</v>
      </c>
    </row>
    <row r="8" spans="1:8" ht="12.75">
      <c r="A8" s="27"/>
      <c r="B8" s="27"/>
      <c r="C8" s="27"/>
      <c r="D8" s="27"/>
      <c r="E8" s="32" t="s">
        <v>9</v>
      </c>
      <c r="F8" s="14">
        <v>26665000</v>
      </c>
      <c r="G8" s="14">
        <v>28008000</v>
      </c>
      <c r="H8" s="14">
        <v>29425000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3000000</v>
      </c>
      <c r="G11" s="14">
        <v>1000000</v>
      </c>
      <c r="H11" s="14">
        <v>6000000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25000000</v>
      </c>
      <c r="G16" s="14">
        <v>30000000</v>
      </c>
      <c r="H16" s="14">
        <v>35000000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3145000</v>
      </c>
      <c r="G18" s="4">
        <f>SUM(G19:G27)</f>
        <v>2400000</v>
      </c>
      <c r="H18" s="4">
        <f>SUM(H19:H27)</f>
        <v>2660000</v>
      </c>
    </row>
    <row r="19" spans="1:8" ht="12.75">
      <c r="A19" s="27"/>
      <c r="B19" s="27"/>
      <c r="C19" s="27"/>
      <c r="D19" s="27"/>
      <c r="E19" s="32" t="s">
        <v>20</v>
      </c>
      <c r="F19" s="21">
        <v>2145000</v>
      </c>
      <c r="G19" s="21">
        <v>2400000</v>
      </c>
      <c r="H19" s="21">
        <v>2660000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143052000</v>
      </c>
      <c r="G28" s="35">
        <f>+G5+G6+G7+G18</f>
        <v>155582000</v>
      </c>
      <c r="H28" s="35">
        <f>+H5+H6+H7+H18</f>
        <v>173181000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1131000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1131000</v>
      </c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787000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>
        <v>787000</v>
      </c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1918000</v>
      </c>
      <c r="G39" s="23">
        <f>+G30+G37</f>
        <v>0</v>
      </c>
      <c r="H39" s="23">
        <f>+H30+H37</f>
        <v>0</v>
      </c>
    </row>
    <row r="40" spans="1:8" ht="13.5">
      <c r="A40" s="27" t="s">
        <v>78</v>
      </c>
      <c r="B40" s="27"/>
      <c r="C40" s="27"/>
      <c r="D40" s="27"/>
      <c r="E40" s="36" t="s">
        <v>36</v>
      </c>
      <c r="F40" s="24">
        <f>+F28+F39</f>
        <v>144970000</v>
      </c>
      <c r="G40" s="24">
        <f>+G28+G39</f>
        <v>155582000</v>
      </c>
      <c r="H40" s="24">
        <f>+H28+H39</f>
        <v>173181000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1685000</v>
      </c>
      <c r="G45" s="7">
        <f>SUM(G47+G53+G59+G65+G71+G77+G83+G89+G95+G101+G107+G113)</f>
        <v>1069000</v>
      </c>
      <c r="H45" s="7">
        <f>SUM(H47+H53+H59+H65+H71+H77+H83+H89+H95+H101+H107+H113)</f>
        <v>919000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1069000</v>
      </c>
      <c r="G47" s="4">
        <f>SUM(G48:G51)</f>
        <v>1069000</v>
      </c>
      <c r="H47" s="4">
        <f>SUM(H48:H51)</f>
        <v>919000</v>
      </c>
    </row>
    <row r="48" spans="1:8" ht="12">
      <c r="A48" s="27"/>
      <c r="B48" s="27"/>
      <c r="C48" s="27"/>
      <c r="D48" s="27"/>
      <c r="E48" s="9" t="s">
        <v>80</v>
      </c>
      <c r="F48" s="10">
        <v>1069000</v>
      </c>
      <c r="G48" s="11">
        <v>1069000</v>
      </c>
      <c r="H48" s="12">
        <v>919000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81</v>
      </c>
      <c r="F53" s="4">
        <f>SUM(F54:F57)</f>
        <v>616000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82</v>
      </c>
      <c r="F54" s="10">
        <v>616000</v>
      </c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83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7"/>
      <c r="B60" s="27"/>
      <c r="C60" s="27"/>
      <c r="D60" s="27"/>
      <c r="E60" s="9" t="s">
        <v>84</v>
      </c>
      <c r="F60" s="10"/>
      <c r="G60" s="11"/>
      <c r="H60" s="12"/>
    </row>
    <row r="61" spans="1:8" ht="12">
      <c r="A61" s="27"/>
      <c r="B61" s="27"/>
      <c r="C61" s="27"/>
      <c r="D61" s="27"/>
      <c r="E61" s="9"/>
      <c r="F61" s="13"/>
      <c r="G61" s="14"/>
      <c r="H61" s="15"/>
    </row>
    <row r="62" spans="1:8" ht="12">
      <c r="A62" s="27"/>
      <c r="B62" s="27"/>
      <c r="C62" s="27"/>
      <c r="D62" s="27"/>
      <c r="E62" s="9"/>
      <c r="F62" s="13"/>
      <c r="G62" s="14"/>
      <c r="H62" s="15"/>
    </row>
    <row r="63" spans="1:8" ht="12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40" t="s">
        <v>85</v>
      </c>
      <c r="F120" s="41">
        <f>SUM(F45)</f>
        <v>1685000</v>
      </c>
      <c r="G120" s="41">
        <f>SUM(G45)</f>
        <v>1069000</v>
      </c>
      <c r="H120" s="41">
        <f>SUM(H45)</f>
        <v>919000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25">
      <selection activeCell="H61" sqref="H6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2" t="s">
        <v>0</v>
      </c>
      <c r="F1" s="42"/>
      <c r="G1" s="42"/>
      <c r="H1" s="42"/>
    </row>
    <row r="2" spans="1:8" ht="12">
      <c r="A2" s="27"/>
      <c r="B2" s="27"/>
      <c r="C2" s="27"/>
      <c r="D2" s="27"/>
      <c r="E2" s="43"/>
      <c r="F2" s="43"/>
      <c r="G2" s="43"/>
      <c r="H2" s="43"/>
    </row>
    <row r="3" spans="1:8" ht="25.5">
      <c r="A3" s="27"/>
      <c r="B3" s="27"/>
      <c r="C3" s="27"/>
      <c r="D3" s="27"/>
      <c r="E3" s="28" t="s">
        <v>74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112317000</v>
      </c>
      <c r="G5" s="4">
        <v>116144000</v>
      </c>
      <c r="H5" s="4">
        <v>119678000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2516000</v>
      </c>
      <c r="G7" s="7">
        <f>SUM(G8:G17)</f>
        <v>2635000</v>
      </c>
      <c r="H7" s="7">
        <f>SUM(H8:H17)</f>
        <v>2785000</v>
      </c>
    </row>
    <row r="8" spans="1:8" ht="12.75">
      <c r="A8" s="27"/>
      <c r="B8" s="27"/>
      <c r="C8" s="27"/>
      <c r="D8" s="27"/>
      <c r="E8" s="32" t="s">
        <v>9</v>
      </c>
      <c r="F8" s="14"/>
      <c r="G8" s="14"/>
      <c r="H8" s="14"/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>
        <v>2516000</v>
      </c>
      <c r="G13" s="14">
        <v>2635000</v>
      </c>
      <c r="H13" s="14">
        <v>2785000</v>
      </c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2418000</v>
      </c>
      <c r="G18" s="4">
        <f>SUM(G19:G27)</f>
        <v>1000000</v>
      </c>
      <c r="H18" s="4">
        <f>SUM(H19:H27)</f>
        <v>1000000</v>
      </c>
    </row>
    <row r="19" spans="1:8" ht="12.75">
      <c r="A19" s="27"/>
      <c r="B19" s="27"/>
      <c r="C19" s="27"/>
      <c r="D19" s="27"/>
      <c r="E19" s="32" t="s">
        <v>20</v>
      </c>
      <c r="F19" s="21">
        <v>1250000</v>
      </c>
      <c r="G19" s="21">
        <v>1000000</v>
      </c>
      <c r="H19" s="21">
        <v>1000000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1168000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117251000</v>
      </c>
      <c r="G28" s="35">
        <f>+G5+G6+G7+G18</f>
        <v>119779000</v>
      </c>
      <c r="H28" s="35">
        <f>+H5+H6+H7+H18</f>
        <v>123463000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3124000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>
        <v>3124000</v>
      </c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0</v>
      </c>
      <c r="G39" s="23">
        <f>+G30+G37</f>
        <v>3124000</v>
      </c>
      <c r="H39" s="23">
        <f>+H30+H37</f>
        <v>0</v>
      </c>
    </row>
    <row r="40" spans="1:8" ht="13.5">
      <c r="A40" s="27" t="s">
        <v>78</v>
      </c>
      <c r="B40" s="27"/>
      <c r="C40" s="27"/>
      <c r="D40" s="27"/>
      <c r="E40" s="36" t="s">
        <v>36</v>
      </c>
      <c r="F40" s="24">
        <f>+F28+F39</f>
        <v>117251000</v>
      </c>
      <c r="G40" s="24">
        <f>+G28+G39</f>
        <v>122903000</v>
      </c>
      <c r="H40" s="24">
        <f>+H28+H39</f>
        <v>123463000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350000</v>
      </c>
      <c r="G45" s="7">
        <f>SUM(G47+G53+G59+G65+G71+G77+G83+G89+G95+G101+G107+G113)</f>
        <v>368000</v>
      </c>
      <c r="H45" s="7">
        <f>SUM(H47+H53+H59+H65+H71+H77+H83+H89+H95+H101+H107+H113)</f>
        <v>389000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7"/>
      <c r="B48" s="27"/>
      <c r="C48" s="27"/>
      <c r="D48" s="27"/>
      <c r="E48" s="9" t="s">
        <v>80</v>
      </c>
      <c r="F48" s="10"/>
      <c r="G48" s="11"/>
      <c r="H48" s="12"/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81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83</v>
      </c>
      <c r="F59" s="4">
        <f>SUM(F60:F63)</f>
        <v>350000</v>
      </c>
      <c r="G59" s="4">
        <f>SUM(G60:G63)</f>
        <v>368000</v>
      </c>
      <c r="H59" s="4">
        <f>SUM(H60:H63)</f>
        <v>389000</v>
      </c>
    </row>
    <row r="60" spans="1:8" ht="12">
      <c r="A60" s="27"/>
      <c r="B60" s="27"/>
      <c r="C60" s="27"/>
      <c r="D60" s="27"/>
      <c r="E60" s="9" t="s">
        <v>84</v>
      </c>
      <c r="F60" s="10">
        <v>350000</v>
      </c>
      <c r="G60" s="11">
        <v>368000</v>
      </c>
      <c r="H60" s="12">
        <v>389000</v>
      </c>
    </row>
    <row r="61" spans="1:8" ht="12">
      <c r="A61" s="27"/>
      <c r="B61" s="27"/>
      <c r="C61" s="27"/>
      <c r="D61" s="27"/>
      <c r="E61" s="9"/>
      <c r="F61" s="13"/>
      <c r="G61" s="14"/>
      <c r="H61" s="15"/>
    </row>
    <row r="62" spans="1:8" ht="12">
      <c r="A62" s="27"/>
      <c r="B62" s="27"/>
      <c r="C62" s="27"/>
      <c r="D62" s="27"/>
      <c r="E62" s="9"/>
      <c r="F62" s="13"/>
      <c r="G62" s="14"/>
      <c r="H62" s="15"/>
    </row>
    <row r="63" spans="1:8" ht="12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40" t="s">
        <v>85</v>
      </c>
      <c r="F120" s="41">
        <f>SUM(F45)</f>
        <v>350000</v>
      </c>
      <c r="G120" s="41">
        <f>SUM(G45)</f>
        <v>368000</v>
      </c>
      <c r="H120" s="41">
        <f>SUM(H45)</f>
        <v>389000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13">
      <selection activeCell="G32" sqref="G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2" t="s">
        <v>0</v>
      </c>
      <c r="F1" s="42"/>
      <c r="G1" s="42"/>
      <c r="H1" s="42"/>
    </row>
    <row r="2" spans="1:8" ht="12">
      <c r="A2" s="27"/>
      <c r="B2" s="27"/>
      <c r="C2" s="27"/>
      <c r="D2" s="27"/>
      <c r="E2" s="43"/>
      <c r="F2" s="43"/>
      <c r="G2" s="43"/>
      <c r="H2" s="43"/>
    </row>
    <row r="3" spans="1:8" ht="25.5">
      <c r="A3" s="27"/>
      <c r="B3" s="27"/>
      <c r="C3" s="27"/>
      <c r="D3" s="27"/>
      <c r="E3" s="28" t="s">
        <v>39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28558000</v>
      </c>
      <c r="G5" s="4">
        <v>33116000</v>
      </c>
      <c r="H5" s="4">
        <v>37442000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46982000</v>
      </c>
      <c r="G7" s="7">
        <f>SUM(G8:G17)</f>
        <v>79002000</v>
      </c>
      <c r="H7" s="7">
        <f>SUM(H8:H17)</f>
        <v>147871000</v>
      </c>
    </row>
    <row r="8" spans="1:8" ht="12.75">
      <c r="A8" s="27"/>
      <c r="B8" s="27"/>
      <c r="C8" s="27"/>
      <c r="D8" s="27"/>
      <c r="E8" s="32" t="s">
        <v>9</v>
      </c>
      <c r="F8" s="14">
        <v>11982000</v>
      </c>
      <c r="G8" s="14">
        <v>12415000</v>
      </c>
      <c r="H8" s="14">
        <v>12871000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15000000</v>
      </c>
      <c r="G11" s="14">
        <v>25000000</v>
      </c>
      <c r="H11" s="14">
        <v>65000000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>
        <v>21587000</v>
      </c>
      <c r="H15" s="21">
        <v>45000000</v>
      </c>
    </row>
    <row r="16" spans="1:8" ht="12.75">
      <c r="A16" s="27"/>
      <c r="B16" s="27"/>
      <c r="C16" s="27"/>
      <c r="D16" s="27"/>
      <c r="E16" s="32" t="s">
        <v>17</v>
      </c>
      <c r="F16" s="14">
        <v>20000000</v>
      </c>
      <c r="G16" s="14">
        <v>20000000</v>
      </c>
      <c r="H16" s="14">
        <v>25000000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2858000</v>
      </c>
      <c r="G18" s="4">
        <f>SUM(G19:G27)</f>
        <v>1955000</v>
      </c>
      <c r="H18" s="4">
        <f>SUM(H19:H27)</f>
        <v>1955000</v>
      </c>
    </row>
    <row r="19" spans="1:8" ht="12.75">
      <c r="A19" s="27"/>
      <c r="B19" s="27"/>
      <c r="C19" s="27"/>
      <c r="D19" s="27"/>
      <c r="E19" s="32" t="s">
        <v>20</v>
      </c>
      <c r="F19" s="21">
        <v>1700000</v>
      </c>
      <c r="G19" s="21">
        <v>1955000</v>
      </c>
      <c r="H19" s="21">
        <v>1955000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1158000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78398000</v>
      </c>
      <c r="G28" s="35">
        <f>+G5+G6+G7+G18</f>
        <v>114073000</v>
      </c>
      <c r="H28" s="35">
        <f>+H5+H6+H7+H18</f>
        <v>187268000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9930000</v>
      </c>
      <c r="G30" s="4">
        <f>SUM(G31:G36)</f>
        <v>118468000</v>
      </c>
      <c r="H30" s="4">
        <f>SUM(H31:H36)</f>
        <v>123722000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9930000</v>
      </c>
      <c r="G32" s="14">
        <v>118468000</v>
      </c>
      <c r="H32" s="14">
        <v>123722000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1000000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>
        <v>1000000</v>
      </c>
    </row>
    <row r="39" spans="1:8" ht="13.5">
      <c r="A39" s="27"/>
      <c r="B39" s="27"/>
      <c r="C39" s="27"/>
      <c r="D39" s="27"/>
      <c r="E39" s="34" t="s">
        <v>35</v>
      </c>
      <c r="F39" s="23">
        <f>+F30+F37</f>
        <v>9930000</v>
      </c>
      <c r="G39" s="23">
        <f>+G30+G37</f>
        <v>118468000</v>
      </c>
      <c r="H39" s="23">
        <f>+H30+H37</f>
        <v>124722000</v>
      </c>
    </row>
    <row r="40" spans="1:8" ht="13.5">
      <c r="A40" s="27" t="s">
        <v>78</v>
      </c>
      <c r="B40" s="27"/>
      <c r="C40" s="27"/>
      <c r="D40" s="27"/>
      <c r="E40" s="36" t="s">
        <v>36</v>
      </c>
      <c r="F40" s="24">
        <f>+F28+F39</f>
        <v>88328000</v>
      </c>
      <c r="G40" s="24">
        <f>+G28+G39</f>
        <v>232541000</v>
      </c>
      <c r="H40" s="24">
        <f>+H28+H39</f>
        <v>311990000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1203000</v>
      </c>
      <c r="G45" s="7">
        <f>SUM(G47+G53+G59+G65+G71+G77+G83+G89+G95+G101+G107+G113)</f>
        <v>1203000</v>
      </c>
      <c r="H45" s="7">
        <f>SUM(H47+H53+H59+H65+H71+H77+H83+H89+H95+H101+H107+H113)</f>
        <v>1035000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1203000</v>
      </c>
      <c r="G47" s="4">
        <f>SUM(G48:G51)</f>
        <v>1203000</v>
      </c>
      <c r="H47" s="4">
        <f>SUM(H48:H51)</f>
        <v>1035000</v>
      </c>
    </row>
    <row r="48" spans="1:8" ht="12">
      <c r="A48" s="27"/>
      <c r="B48" s="27"/>
      <c r="C48" s="27"/>
      <c r="D48" s="27"/>
      <c r="E48" s="9" t="s">
        <v>80</v>
      </c>
      <c r="F48" s="10">
        <v>1203000</v>
      </c>
      <c r="G48" s="11">
        <v>1203000</v>
      </c>
      <c r="H48" s="12">
        <v>1035000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81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83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7"/>
      <c r="B60" s="27"/>
      <c r="C60" s="27"/>
      <c r="D60" s="27"/>
      <c r="E60" s="9" t="s">
        <v>84</v>
      </c>
      <c r="F60" s="10"/>
      <c r="G60" s="11"/>
      <c r="H60" s="12"/>
    </row>
    <row r="61" spans="1:8" ht="12">
      <c r="A61" s="27"/>
      <c r="B61" s="27"/>
      <c r="C61" s="27"/>
      <c r="D61" s="27"/>
      <c r="E61" s="9"/>
      <c r="F61" s="13"/>
      <c r="G61" s="14"/>
      <c r="H61" s="15"/>
    </row>
    <row r="62" spans="1:8" ht="12">
      <c r="A62" s="27"/>
      <c r="B62" s="27"/>
      <c r="C62" s="27"/>
      <c r="D62" s="27"/>
      <c r="E62" s="9"/>
      <c r="F62" s="13"/>
      <c r="G62" s="14"/>
      <c r="H62" s="15"/>
    </row>
    <row r="63" spans="1:8" ht="12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40" t="s">
        <v>85</v>
      </c>
      <c r="F120" s="41">
        <f>SUM(F45)</f>
        <v>1203000</v>
      </c>
      <c r="G120" s="41">
        <f>SUM(G45)</f>
        <v>1203000</v>
      </c>
      <c r="H120" s="41">
        <f>SUM(H45)</f>
        <v>1035000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24">
      <selection activeCell="F60" sqref="F60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2" t="s">
        <v>0</v>
      </c>
      <c r="F1" s="42"/>
      <c r="G1" s="42"/>
      <c r="H1" s="42"/>
    </row>
    <row r="2" spans="1:8" ht="12">
      <c r="A2" s="27"/>
      <c r="B2" s="27"/>
      <c r="C2" s="27"/>
      <c r="D2" s="27"/>
      <c r="E2" s="43"/>
      <c r="F2" s="43"/>
      <c r="G2" s="43"/>
      <c r="H2" s="43"/>
    </row>
    <row r="3" spans="1:8" ht="25.5">
      <c r="A3" s="27"/>
      <c r="B3" s="27"/>
      <c r="C3" s="27"/>
      <c r="D3" s="27"/>
      <c r="E3" s="28" t="s">
        <v>40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71799000</v>
      </c>
      <c r="G5" s="4">
        <v>85203000</v>
      </c>
      <c r="H5" s="4">
        <v>88273000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1979000</v>
      </c>
      <c r="G7" s="7">
        <f>SUM(G8:G17)</f>
        <v>2072000</v>
      </c>
      <c r="H7" s="7">
        <f>SUM(H8:H17)</f>
        <v>2198000</v>
      </c>
    </row>
    <row r="8" spans="1:8" ht="12.75">
      <c r="A8" s="27"/>
      <c r="B8" s="27"/>
      <c r="C8" s="27"/>
      <c r="D8" s="27"/>
      <c r="E8" s="32" t="s">
        <v>9</v>
      </c>
      <c r="F8" s="14"/>
      <c r="G8" s="14"/>
      <c r="H8" s="14"/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>
        <v>1979000</v>
      </c>
      <c r="G13" s="14">
        <v>2072000</v>
      </c>
      <c r="H13" s="14">
        <v>2198000</v>
      </c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5450000</v>
      </c>
      <c r="G18" s="4">
        <f>SUM(G19:G27)</f>
        <v>4500000</v>
      </c>
      <c r="H18" s="4">
        <f>SUM(H19:H27)</f>
        <v>4956000</v>
      </c>
    </row>
    <row r="19" spans="1:8" ht="12.75">
      <c r="A19" s="27"/>
      <c r="B19" s="27"/>
      <c r="C19" s="27"/>
      <c r="D19" s="27"/>
      <c r="E19" s="32" t="s">
        <v>20</v>
      </c>
      <c r="F19" s="21">
        <v>1250000</v>
      </c>
      <c r="G19" s="21">
        <v>1000000</v>
      </c>
      <c r="H19" s="21">
        <v>1260000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>
        <v>3200000</v>
      </c>
      <c r="G22" s="14">
        <v>3500000</v>
      </c>
      <c r="H22" s="14">
        <v>3696000</v>
      </c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79228000</v>
      </c>
      <c r="G28" s="35">
        <f>+G5+G6+G7+G18</f>
        <v>91775000</v>
      </c>
      <c r="H28" s="35">
        <f>+H5+H6+H7+H18</f>
        <v>95427000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1637000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>
        <v>1637000</v>
      </c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1637000</v>
      </c>
      <c r="G39" s="23">
        <f>+G30+G37</f>
        <v>0</v>
      </c>
      <c r="H39" s="23">
        <f>+H30+H37</f>
        <v>0</v>
      </c>
    </row>
    <row r="40" spans="1:8" ht="13.5">
      <c r="A40" s="27" t="s">
        <v>78</v>
      </c>
      <c r="B40" s="27"/>
      <c r="C40" s="27"/>
      <c r="D40" s="27"/>
      <c r="E40" s="36" t="s">
        <v>36</v>
      </c>
      <c r="F40" s="24">
        <f>+F28+F39</f>
        <v>80865000</v>
      </c>
      <c r="G40" s="24">
        <f>+G28+G39</f>
        <v>91775000</v>
      </c>
      <c r="H40" s="24">
        <f>+H28+H39</f>
        <v>95427000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 customHeight="1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 customHeight="1">
      <c r="A45" s="27"/>
      <c r="B45" s="27"/>
      <c r="C45" s="27"/>
      <c r="D45" s="27"/>
      <c r="E45" s="3" t="s">
        <v>76</v>
      </c>
      <c r="F45" s="7">
        <f>SUM(F47+F53+F59+F65+F71+F77+F83+F89+F95+F101+F107+F113)</f>
        <v>350000</v>
      </c>
      <c r="G45" s="7">
        <f>SUM(G47+G53+G59+G65+G71+G77+G83+G89+G95+G101+G107+G113)</f>
        <v>368000</v>
      </c>
      <c r="H45" s="7">
        <f>SUM(H47+H53+H59+H65+H71+H77+H83+H89+H95+H101+H107+H113)</f>
        <v>389000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7"/>
      <c r="B48" s="27"/>
      <c r="C48" s="27"/>
      <c r="D48" s="27"/>
      <c r="E48" s="9" t="s">
        <v>80</v>
      </c>
      <c r="F48" s="10"/>
      <c r="G48" s="11"/>
      <c r="H48" s="12"/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.75" customHeight="1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81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.75" customHeight="1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83</v>
      </c>
      <c r="F59" s="4">
        <f>SUM(F60:F63)</f>
        <v>350000</v>
      </c>
      <c r="G59" s="4">
        <f>SUM(G60:G63)</f>
        <v>368000</v>
      </c>
      <c r="H59" s="4">
        <f>SUM(H60:H63)</f>
        <v>389000</v>
      </c>
    </row>
    <row r="60" spans="1:8" ht="12">
      <c r="A60" s="27"/>
      <c r="B60" s="27"/>
      <c r="C60" s="27"/>
      <c r="D60" s="27"/>
      <c r="E60" s="9" t="s">
        <v>84</v>
      </c>
      <c r="F60" s="10">
        <v>350000</v>
      </c>
      <c r="G60" s="11">
        <v>368000</v>
      </c>
      <c r="H60" s="12">
        <v>389000</v>
      </c>
    </row>
    <row r="61" spans="1:8" ht="12">
      <c r="A61" s="27"/>
      <c r="B61" s="27"/>
      <c r="C61" s="27"/>
      <c r="D61" s="27"/>
      <c r="E61" s="9"/>
      <c r="F61" s="13"/>
      <c r="G61" s="14"/>
      <c r="H61" s="15"/>
    </row>
    <row r="62" spans="1:8" ht="12">
      <c r="A62" s="27"/>
      <c r="B62" s="27"/>
      <c r="C62" s="27"/>
      <c r="D62" s="27"/>
      <c r="E62" s="9"/>
      <c r="F62" s="13"/>
      <c r="G62" s="14"/>
      <c r="H62" s="15"/>
    </row>
    <row r="63" spans="1:8" ht="12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>
      <c r="E118" s="19"/>
      <c r="F118" s="20"/>
      <c r="G118" s="20"/>
      <c r="H118" s="20"/>
    </row>
    <row r="119" spans="5:8" ht="12.75">
      <c r="E119" s="44"/>
      <c r="F119" s="45"/>
      <c r="G119" s="45"/>
      <c r="H119" s="45"/>
    </row>
    <row r="120" spans="5:8" ht="12.75">
      <c r="E120" s="40" t="s">
        <v>85</v>
      </c>
      <c r="F120" s="41">
        <f>SUM(F45)</f>
        <v>350000</v>
      </c>
      <c r="G120" s="41">
        <f>SUM(G45)</f>
        <v>368000</v>
      </c>
      <c r="H120" s="41">
        <f>SUM(H45)</f>
        <v>389000</v>
      </c>
    </row>
    <row r="121" spans="5:8" ht="12.75">
      <c r="E121" s="44"/>
      <c r="F121" s="45"/>
      <c r="G121" s="45"/>
      <c r="H121" s="45"/>
    </row>
    <row r="122" spans="5:8" ht="12.75">
      <c r="E122" s="44" t="s">
        <v>41</v>
      </c>
      <c r="F122" s="45"/>
      <c r="G122" s="45"/>
      <c r="H122" s="45"/>
    </row>
    <row r="123" spans="5:8" ht="12.75">
      <c r="E123" s="44"/>
      <c r="F123" s="45"/>
      <c r="G123" s="45"/>
      <c r="H123" s="45"/>
    </row>
    <row r="124" spans="5:8" ht="12.75">
      <c r="E124" s="44" t="s">
        <v>42</v>
      </c>
      <c r="F124" s="45"/>
      <c r="G124" s="45"/>
      <c r="H124" s="45"/>
    </row>
    <row r="125" spans="5:8" ht="12">
      <c r="E125" s="1" t="s">
        <v>43</v>
      </c>
      <c r="F125" s="26"/>
      <c r="G125" s="26"/>
      <c r="H125" s="26"/>
    </row>
    <row r="126" spans="5:8" ht="12">
      <c r="E126" s="1" t="s">
        <v>44</v>
      </c>
      <c r="F126" s="26"/>
      <c r="G126" s="26"/>
      <c r="H126" s="26"/>
    </row>
    <row r="127" spans="5:8" ht="12">
      <c r="E127" s="1" t="s">
        <v>45</v>
      </c>
      <c r="F127" s="26"/>
      <c r="G127" s="26"/>
      <c r="H127" s="26"/>
    </row>
    <row r="128" spans="5:8" ht="12.75">
      <c r="E128" s="44"/>
      <c r="F128" s="45"/>
      <c r="G128" s="45"/>
      <c r="H128" s="45"/>
    </row>
    <row r="129" spans="5:8" ht="12.75">
      <c r="E129" s="44" t="s">
        <v>46</v>
      </c>
      <c r="F129" s="45"/>
      <c r="G129" s="45"/>
      <c r="H129" s="45"/>
    </row>
    <row r="130" spans="5:8" ht="12">
      <c r="E130" s="1" t="s">
        <v>43</v>
      </c>
      <c r="F130" s="26"/>
      <c r="G130" s="26"/>
      <c r="H130" s="26"/>
    </row>
    <row r="131" spans="5:8" ht="12">
      <c r="E131" s="1" t="s">
        <v>44</v>
      </c>
      <c r="F131" s="26"/>
      <c r="G131" s="26"/>
      <c r="H131" s="26"/>
    </row>
    <row r="132" spans="5:8" ht="12">
      <c r="E132" s="1" t="s">
        <v>45</v>
      </c>
      <c r="F132" s="26"/>
      <c r="G132" s="26"/>
      <c r="H132" s="26"/>
    </row>
    <row r="133" spans="5:8" ht="12.75">
      <c r="E133" s="44"/>
      <c r="F133" s="45"/>
      <c r="G133" s="45"/>
      <c r="H133" s="45"/>
    </row>
    <row r="134" spans="5:8" ht="12.75">
      <c r="E134" s="44" t="s">
        <v>47</v>
      </c>
      <c r="F134" s="45"/>
      <c r="G134" s="45"/>
      <c r="H134" s="45"/>
    </row>
    <row r="135" spans="5:8" ht="12">
      <c r="E135" s="1" t="s">
        <v>43</v>
      </c>
      <c r="F135" s="26">
        <v>17253000</v>
      </c>
      <c r="G135" s="26">
        <v>17495000</v>
      </c>
      <c r="H135" s="26">
        <v>18640000</v>
      </c>
    </row>
    <row r="136" spans="5:8" ht="12">
      <c r="E136" s="1" t="s">
        <v>44</v>
      </c>
      <c r="F136" s="26"/>
      <c r="G136" s="26"/>
      <c r="H136" s="26"/>
    </row>
    <row r="137" spans="5:8" ht="12">
      <c r="E137" s="1" t="s">
        <v>45</v>
      </c>
      <c r="F137" s="26"/>
      <c r="G137" s="26"/>
      <c r="H137" s="26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11">
    <mergeCell ref="E124:H124"/>
    <mergeCell ref="E128:H128"/>
    <mergeCell ref="E129:H129"/>
    <mergeCell ref="E133:H133"/>
    <mergeCell ref="E134:H134"/>
    <mergeCell ref="E1:H1"/>
    <mergeCell ref="E2:H2"/>
    <mergeCell ref="E119:H119"/>
    <mergeCell ref="E121:H121"/>
    <mergeCell ref="E122:H122"/>
    <mergeCell ref="E123:H123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1">
      <selection activeCell="F32" sqref="F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2" t="s">
        <v>0</v>
      </c>
      <c r="F1" s="42"/>
      <c r="G1" s="42"/>
      <c r="H1" s="42"/>
    </row>
    <row r="2" spans="1:8" ht="12">
      <c r="A2" s="27"/>
      <c r="B2" s="27"/>
      <c r="C2" s="27"/>
      <c r="D2" s="27"/>
      <c r="E2" s="43"/>
      <c r="F2" s="43"/>
      <c r="G2" s="43"/>
      <c r="H2" s="43"/>
    </row>
    <row r="3" spans="1:8" ht="25.5">
      <c r="A3" s="27"/>
      <c r="B3" s="27"/>
      <c r="C3" s="27"/>
      <c r="D3" s="27"/>
      <c r="E3" s="28" t="s">
        <v>48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14115000</v>
      </c>
      <c r="G5" s="4">
        <v>15455000</v>
      </c>
      <c r="H5" s="4">
        <v>16574000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20382000</v>
      </c>
      <c r="G7" s="7">
        <f>SUM(G8:G17)</f>
        <v>25529000</v>
      </c>
      <c r="H7" s="7">
        <f>SUM(H8:H17)</f>
        <v>31529000</v>
      </c>
    </row>
    <row r="8" spans="1:8" ht="12.75">
      <c r="A8" s="27"/>
      <c r="B8" s="27"/>
      <c r="C8" s="27"/>
      <c r="D8" s="27"/>
      <c r="E8" s="32" t="s">
        <v>9</v>
      </c>
      <c r="F8" s="14">
        <v>7382000</v>
      </c>
      <c r="G8" s="14">
        <v>7529000</v>
      </c>
      <c r="H8" s="14">
        <v>7685000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7000000</v>
      </c>
      <c r="G11" s="14">
        <v>18000000</v>
      </c>
      <c r="H11" s="14">
        <v>23844000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6000000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2900000</v>
      </c>
      <c r="G18" s="4">
        <f>SUM(G19:G27)</f>
        <v>2155000</v>
      </c>
      <c r="H18" s="4">
        <f>SUM(H19:H27)</f>
        <v>2415000</v>
      </c>
    </row>
    <row r="19" spans="1:8" ht="12.75">
      <c r="A19" s="27"/>
      <c r="B19" s="27"/>
      <c r="C19" s="27"/>
      <c r="D19" s="27"/>
      <c r="E19" s="32" t="s">
        <v>20</v>
      </c>
      <c r="F19" s="21">
        <v>1900000</v>
      </c>
      <c r="G19" s="21">
        <v>2155000</v>
      </c>
      <c r="H19" s="21">
        <v>2415000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37397000</v>
      </c>
      <c r="G28" s="35">
        <f>+G5+G6+G7+G18</f>
        <v>43139000</v>
      </c>
      <c r="H28" s="35">
        <f>+H5+H6+H7+H18</f>
        <v>50518000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15000000</v>
      </c>
      <c r="H30" s="4">
        <f>SUM(H31:H36)</f>
        <v>21782000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>
        <v>15000000</v>
      </c>
      <c r="H31" s="14">
        <v>21782000</v>
      </c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761000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>
        <v>761000</v>
      </c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0</v>
      </c>
      <c r="G39" s="23">
        <f>+G30+G37</f>
        <v>15761000</v>
      </c>
      <c r="H39" s="23">
        <f>+H30+H37</f>
        <v>21782000</v>
      </c>
    </row>
    <row r="40" spans="1:8" ht="13.5">
      <c r="A40" s="27" t="s">
        <v>78</v>
      </c>
      <c r="B40" s="27"/>
      <c r="C40" s="27"/>
      <c r="D40" s="27"/>
      <c r="E40" s="36" t="s">
        <v>36</v>
      </c>
      <c r="F40" s="24">
        <f>+F28+F39</f>
        <v>37397000</v>
      </c>
      <c r="G40" s="24">
        <f>+G28+G39</f>
        <v>58900000</v>
      </c>
      <c r="H40" s="24">
        <f>+H28+H39</f>
        <v>72300000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4826000</v>
      </c>
      <c r="G45" s="7">
        <f>SUM(G47+G53+G59+G65+G71+G77+G83+G89+G95+G101+G107+G113)</f>
        <v>1111000</v>
      </c>
      <c r="H45" s="7">
        <f>SUM(H47+H53+H59+H65+H71+H77+H83+H89+H95+H101+H107+H113)</f>
        <v>955000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1111000</v>
      </c>
      <c r="G47" s="4">
        <f>SUM(G48:G51)</f>
        <v>1111000</v>
      </c>
      <c r="H47" s="4">
        <f>SUM(H48:H51)</f>
        <v>955000</v>
      </c>
    </row>
    <row r="48" spans="1:8" ht="12">
      <c r="A48" s="27"/>
      <c r="B48" s="27"/>
      <c r="C48" s="27"/>
      <c r="D48" s="27"/>
      <c r="E48" s="9" t="s">
        <v>80</v>
      </c>
      <c r="F48" s="10">
        <v>1111000</v>
      </c>
      <c r="G48" s="11">
        <v>1111000</v>
      </c>
      <c r="H48" s="12">
        <v>955000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81</v>
      </c>
      <c r="F53" s="4">
        <f>SUM(F54:F57)</f>
        <v>3715000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82</v>
      </c>
      <c r="F54" s="10">
        <v>3715000</v>
      </c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83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7"/>
      <c r="B60" s="27"/>
      <c r="C60" s="27"/>
      <c r="D60" s="27"/>
      <c r="E60" s="9" t="s">
        <v>84</v>
      </c>
      <c r="F60" s="10"/>
      <c r="G60" s="11"/>
      <c r="H60" s="12"/>
    </row>
    <row r="61" spans="1:8" ht="12">
      <c r="A61" s="27"/>
      <c r="B61" s="27"/>
      <c r="C61" s="27"/>
      <c r="D61" s="27"/>
      <c r="E61" s="9"/>
      <c r="F61" s="13"/>
      <c r="G61" s="14"/>
      <c r="H61" s="15"/>
    </row>
    <row r="62" spans="1:8" ht="12">
      <c r="A62" s="27"/>
      <c r="B62" s="27"/>
      <c r="C62" s="27"/>
      <c r="D62" s="27"/>
      <c r="E62" s="9"/>
      <c r="F62" s="13"/>
      <c r="G62" s="14"/>
      <c r="H62" s="15"/>
    </row>
    <row r="63" spans="1:8" ht="12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40" t="s">
        <v>85</v>
      </c>
      <c r="F120" s="41">
        <f>SUM(F45)</f>
        <v>4826000</v>
      </c>
      <c r="G120" s="41">
        <f>SUM(G45)</f>
        <v>1111000</v>
      </c>
      <c r="H120" s="41">
        <f>SUM(H45)</f>
        <v>955000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1">
      <selection activeCell="F32" sqref="F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2" t="s">
        <v>0</v>
      </c>
      <c r="F1" s="42"/>
      <c r="G1" s="42"/>
      <c r="H1" s="42"/>
    </row>
    <row r="2" spans="1:8" ht="12">
      <c r="A2" s="27"/>
      <c r="B2" s="27"/>
      <c r="C2" s="27"/>
      <c r="D2" s="27"/>
      <c r="E2" s="43"/>
      <c r="F2" s="43"/>
      <c r="G2" s="43"/>
      <c r="H2" s="43"/>
    </row>
    <row r="3" spans="1:8" ht="25.5">
      <c r="A3" s="27"/>
      <c r="B3" s="27"/>
      <c r="C3" s="27"/>
      <c r="D3" s="27"/>
      <c r="E3" s="28" t="s">
        <v>49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40403000</v>
      </c>
      <c r="G5" s="4">
        <v>43940000</v>
      </c>
      <c r="H5" s="4">
        <v>47044000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24774000</v>
      </c>
      <c r="G7" s="7">
        <f>SUM(G8:G17)</f>
        <v>18380000</v>
      </c>
      <c r="H7" s="7">
        <f>SUM(H8:H17)</f>
        <v>51945000</v>
      </c>
    </row>
    <row r="8" spans="1:8" ht="12.75">
      <c r="A8" s="27"/>
      <c r="B8" s="27"/>
      <c r="C8" s="27"/>
      <c r="D8" s="27"/>
      <c r="E8" s="32" t="s">
        <v>9</v>
      </c>
      <c r="F8" s="14">
        <v>14774000</v>
      </c>
      <c r="G8" s="14">
        <v>15380000</v>
      </c>
      <c r="H8" s="14">
        <v>16019000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5000000</v>
      </c>
      <c r="G11" s="14">
        <v>3000000</v>
      </c>
      <c r="H11" s="14">
        <v>35926000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5000000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3145000</v>
      </c>
      <c r="G18" s="4">
        <f>SUM(G19:G27)</f>
        <v>2400000</v>
      </c>
      <c r="H18" s="4">
        <f>SUM(H19:H27)</f>
        <v>2660000</v>
      </c>
    </row>
    <row r="19" spans="1:8" ht="12.75">
      <c r="A19" s="27"/>
      <c r="B19" s="27"/>
      <c r="C19" s="27"/>
      <c r="D19" s="27"/>
      <c r="E19" s="32" t="s">
        <v>20</v>
      </c>
      <c r="F19" s="21">
        <v>2145000</v>
      </c>
      <c r="G19" s="21">
        <v>2400000</v>
      </c>
      <c r="H19" s="21">
        <v>2660000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68322000</v>
      </c>
      <c r="G28" s="35">
        <f>+G5+G6+G7+G18</f>
        <v>64720000</v>
      </c>
      <c r="H28" s="35">
        <f>+H5+H6+H7+H18</f>
        <v>101649000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3700000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>
        <v>3700000</v>
      </c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1000000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>
        <v>1000000</v>
      </c>
    </row>
    <row r="39" spans="1:8" ht="13.5">
      <c r="A39" s="27"/>
      <c r="B39" s="27"/>
      <c r="C39" s="27"/>
      <c r="D39" s="27"/>
      <c r="E39" s="34" t="s">
        <v>35</v>
      </c>
      <c r="F39" s="23">
        <f>+F30+F37</f>
        <v>3700000</v>
      </c>
      <c r="G39" s="23">
        <f>+G30+G37</f>
        <v>0</v>
      </c>
      <c r="H39" s="23">
        <f>+H30+H37</f>
        <v>1000000</v>
      </c>
    </row>
    <row r="40" spans="1:8" ht="13.5">
      <c r="A40" s="27" t="s">
        <v>78</v>
      </c>
      <c r="B40" s="27"/>
      <c r="C40" s="27"/>
      <c r="D40" s="27"/>
      <c r="E40" s="36" t="s">
        <v>36</v>
      </c>
      <c r="F40" s="24">
        <f>+F28+F39</f>
        <v>72022000</v>
      </c>
      <c r="G40" s="24">
        <f>+G28+G39</f>
        <v>64720000</v>
      </c>
      <c r="H40" s="24">
        <f>+H28+H39</f>
        <v>102649000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4600000</v>
      </c>
      <c r="G45" s="7">
        <f>SUM(G47+G53+G59+G65+G71+G77+G83+G89+G95+G101+G107+G113)</f>
        <v>850000</v>
      </c>
      <c r="H45" s="7">
        <f>SUM(H47+H53+H59+H65+H71+H77+H83+H89+H95+H101+H107+H113)</f>
        <v>731000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850000</v>
      </c>
      <c r="G47" s="4">
        <f>SUM(G48:G51)</f>
        <v>850000</v>
      </c>
      <c r="H47" s="4">
        <f>SUM(H48:H51)</f>
        <v>731000</v>
      </c>
    </row>
    <row r="48" spans="1:8" ht="12">
      <c r="A48" s="27"/>
      <c r="B48" s="27"/>
      <c r="C48" s="27"/>
      <c r="D48" s="27"/>
      <c r="E48" s="9" t="s">
        <v>80</v>
      </c>
      <c r="F48" s="10">
        <v>850000</v>
      </c>
      <c r="G48" s="11">
        <v>850000</v>
      </c>
      <c r="H48" s="12">
        <v>731000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81</v>
      </c>
      <c r="F53" s="4">
        <f>SUM(F54:F57)</f>
        <v>3750000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82</v>
      </c>
      <c r="F54" s="10">
        <v>3750000</v>
      </c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83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7"/>
      <c r="B60" s="27"/>
      <c r="C60" s="27"/>
      <c r="D60" s="27"/>
      <c r="E60" s="9" t="s">
        <v>84</v>
      </c>
      <c r="F60" s="10"/>
      <c r="G60" s="11"/>
      <c r="H60" s="12"/>
    </row>
    <row r="61" spans="1:8" ht="12">
      <c r="A61" s="27"/>
      <c r="B61" s="27"/>
      <c r="C61" s="27"/>
      <c r="D61" s="27"/>
      <c r="E61" s="9"/>
      <c r="F61" s="13"/>
      <c r="G61" s="14"/>
      <c r="H61" s="15"/>
    </row>
    <row r="62" spans="1:8" ht="12">
      <c r="A62" s="27"/>
      <c r="B62" s="27"/>
      <c r="C62" s="27"/>
      <c r="D62" s="27"/>
      <c r="E62" s="9"/>
      <c r="F62" s="13"/>
      <c r="G62" s="14"/>
      <c r="H62" s="15"/>
    </row>
    <row r="63" spans="1:8" ht="12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40" t="s">
        <v>85</v>
      </c>
      <c r="F120" s="41">
        <f>SUM(F45)</f>
        <v>4600000</v>
      </c>
      <c r="G120" s="41">
        <f>SUM(G45)</f>
        <v>850000</v>
      </c>
      <c r="H120" s="41">
        <f>SUM(H45)</f>
        <v>731000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16">
      <selection activeCell="F32" sqref="F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2" t="s">
        <v>0</v>
      </c>
      <c r="F1" s="42"/>
      <c r="G1" s="42"/>
      <c r="H1" s="42"/>
    </row>
    <row r="2" spans="1:8" ht="12">
      <c r="A2" s="27"/>
      <c r="B2" s="27"/>
      <c r="C2" s="27"/>
      <c r="D2" s="27"/>
      <c r="E2" s="43"/>
      <c r="F2" s="43"/>
      <c r="G2" s="43"/>
      <c r="H2" s="43"/>
    </row>
    <row r="3" spans="1:8" ht="25.5">
      <c r="A3" s="27"/>
      <c r="B3" s="27"/>
      <c r="C3" s="27"/>
      <c r="D3" s="27"/>
      <c r="E3" s="28" t="s">
        <v>50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19362000</v>
      </c>
      <c r="G5" s="4">
        <v>20714000</v>
      </c>
      <c r="H5" s="4">
        <v>21763000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11601000</v>
      </c>
      <c r="G7" s="7">
        <f>SUM(G8:G17)</f>
        <v>7762000</v>
      </c>
      <c r="H7" s="7">
        <f>SUM(H8:H17)</f>
        <v>8932000</v>
      </c>
    </row>
    <row r="8" spans="1:8" ht="12.75">
      <c r="A8" s="27"/>
      <c r="B8" s="27"/>
      <c r="C8" s="27"/>
      <c r="D8" s="27"/>
      <c r="E8" s="32" t="s">
        <v>9</v>
      </c>
      <c r="F8" s="14">
        <v>7601000</v>
      </c>
      <c r="G8" s="14">
        <v>7762000</v>
      </c>
      <c r="H8" s="14">
        <v>7932000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>
        <v>1000000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4000000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3345000</v>
      </c>
      <c r="G18" s="4">
        <f>SUM(G19:G27)</f>
        <v>2600000</v>
      </c>
      <c r="H18" s="4">
        <f>SUM(H19:H27)</f>
        <v>2860000</v>
      </c>
    </row>
    <row r="19" spans="1:8" ht="12.75">
      <c r="A19" s="27"/>
      <c r="B19" s="27"/>
      <c r="C19" s="27"/>
      <c r="D19" s="27"/>
      <c r="E19" s="32" t="s">
        <v>20</v>
      </c>
      <c r="F19" s="21">
        <v>2345000</v>
      </c>
      <c r="G19" s="21">
        <v>2600000</v>
      </c>
      <c r="H19" s="21">
        <v>2860000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34308000</v>
      </c>
      <c r="G28" s="35">
        <f>+G5+G6+G7+G18</f>
        <v>31076000</v>
      </c>
      <c r="H28" s="35">
        <f>+H5+H6+H7+H18</f>
        <v>33555000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0</v>
      </c>
      <c r="G39" s="23">
        <f>+G30+G37</f>
        <v>0</v>
      </c>
      <c r="H39" s="23">
        <f>+H30+H37</f>
        <v>0</v>
      </c>
    </row>
    <row r="40" spans="1:8" ht="13.5">
      <c r="A40" s="27" t="s">
        <v>78</v>
      </c>
      <c r="B40" s="27"/>
      <c r="C40" s="27"/>
      <c r="D40" s="27"/>
      <c r="E40" s="36" t="s">
        <v>36</v>
      </c>
      <c r="F40" s="24">
        <f>+F28+F39</f>
        <v>34308000</v>
      </c>
      <c r="G40" s="24">
        <f>+G28+G39</f>
        <v>31076000</v>
      </c>
      <c r="H40" s="24">
        <f>+H28+H39</f>
        <v>33555000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1601000</v>
      </c>
      <c r="G45" s="7">
        <f>SUM(G47+G53+G59+G65+G71+G77+G83+G89+G95+G101+G107+G113)</f>
        <v>791000</v>
      </c>
      <c r="H45" s="7">
        <f>SUM(H47+H53+H59+H65+H71+H77+H83+H89+H95+H101+H107+H113)</f>
        <v>680000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791000</v>
      </c>
      <c r="G47" s="4">
        <f>SUM(G48:G51)</f>
        <v>791000</v>
      </c>
      <c r="H47" s="4">
        <f>SUM(H48:H51)</f>
        <v>680000</v>
      </c>
    </row>
    <row r="48" spans="1:8" ht="12">
      <c r="A48" s="27"/>
      <c r="B48" s="27"/>
      <c r="C48" s="27"/>
      <c r="D48" s="27"/>
      <c r="E48" s="9" t="s">
        <v>80</v>
      </c>
      <c r="F48" s="10">
        <v>791000</v>
      </c>
      <c r="G48" s="11">
        <v>791000</v>
      </c>
      <c r="H48" s="12">
        <v>680000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81</v>
      </c>
      <c r="F53" s="4">
        <f>SUM(F54:F57)</f>
        <v>810000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82</v>
      </c>
      <c r="F54" s="10">
        <v>810000</v>
      </c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83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7"/>
      <c r="B60" s="27"/>
      <c r="C60" s="27"/>
      <c r="D60" s="27"/>
      <c r="E60" s="9" t="s">
        <v>84</v>
      </c>
      <c r="F60" s="10"/>
      <c r="G60" s="11"/>
      <c r="H60" s="12"/>
    </row>
    <row r="61" spans="1:8" ht="12">
      <c r="A61" s="27"/>
      <c r="B61" s="27"/>
      <c r="C61" s="27"/>
      <c r="D61" s="27"/>
      <c r="E61" s="9"/>
      <c r="F61" s="13"/>
      <c r="G61" s="14"/>
      <c r="H61" s="15"/>
    </row>
    <row r="62" spans="1:8" ht="12">
      <c r="A62" s="27"/>
      <c r="B62" s="27"/>
      <c r="C62" s="27"/>
      <c r="D62" s="27"/>
      <c r="E62" s="9"/>
      <c r="F62" s="13"/>
      <c r="G62" s="14"/>
      <c r="H62" s="15"/>
    </row>
    <row r="63" spans="1:8" ht="12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40" t="s">
        <v>85</v>
      </c>
      <c r="F120" s="41">
        <f>SUM(F45)</f>
        <v>1601000</v>
      </c>
      <c r="G120" s="41">
        <f>SUM(G45)</f>
        <v>791000</v>
      </c>
      <c r="H120" s="41">
        <f>SUM(H45)</f>
        <v>680000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10">
      <selection activeCell="H32" sqref="H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2" t="s">
        <v>0</v>
      </c>
      <c r="F1" s="42"/>
      <c r="G1" s="42"/>
      <c r="H1" s="42"/>
    </row>
    <row r="2" spans="1:8" ht="12">
      <c r="A2" s="27"/>
      <c r="B2" s="27"/>
      <c r="C2" s="27"/>
      <c r="D2" s="27"/>
      <c r="E2" s="43"/>
      <c r="F2" s="43"/>
      <c r="G2" s="43"/>
      <c r="H2" s="43"/>
    </row>
    <row r="3" spans="1:8" ht="25.5">
      <c r="A3" s="27"/>
      <c r="B3" s="27"/>
      <c r="C3" s="27"/>
      <c r="D3" s="27"/>
      <c r="E3" s="28" t="s">
        <v>51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21047000</v>
      </c>
      <c r="G5" s="4">
        <v>22830000</v>
      </c>
      <c r="H5" s="4">
        <v>24360000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72142000</v>
      </c>
      <c r="G7" s="7">
        <f>SUM(G8:G17)</f>
        <v>59397000</v>
      </c>
      <c r="H7" s="7">
        <f>SUM(H8:H17)</f>
        <v>20976000</v>
      </c>
    </row>
    <row r="8" spans="1:8" ht="12.75">
      <c r="A8" s="27"/>
      <c r="B8" s="27"/>
      <c r="C8" s="27"/>
      <c r="D8" s="27"/>
      <c r="E8" s="32" t="s">
        <v>9</v>
      </c>
      <c r="F8" s="14">
        <v>16716000</v>
      </c>
      <c r="G8" s="14">
        <v>10150000</v>
      </c>
      <c r="H8" s="14">
        <v>10467000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1000000</v>
      </c>
      <c r="G11" s="14">
        <v>2000000</v>
      </c>
      <c r="H11" s="14">
        <v>1000000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>
        <v>50426000</v>
      </c>
      <c r="G15" s="21">
        <v>47247000</v>
      </c>
      <c r="H15" s="21">
        <v>9509000</v>
      </c>
    </row>
    <row r="16" spans="1:8" ht="12.75">
      <c r="A16" s="27"/>
      <c r="B16" s="27"/>
      <c r="C16" s="27"/>
      <c r="D16" s="27"/>
      <c r="E16" s="32" t="s">
        <v>17</v>
      </c>
      <c r="F16" s="14">
        <v>4000000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2900000</v>
      </c>
      <c r="G18" s="4">
        <f>SUM(G19:G27)</f>
        <v>2155000</v>
      </c>
      <c r="H18" s="4">
        <f>SUM(H19:H27)</f>
        <v>2155000</v>
      </c>
    </row>
    <row r="19" spans="1:8" ht="12.75">
      <c r="A19" s="27"/>
      <c r="B19" s="27"/>
      <c r="C19" s="27"/>
      <c r="D19" s="27"/>
      <c r="E19" s="32" t="s">
        <v>20</v>
      </c>
      <c r="F19" s="21">
        <v>1900000</v>
      </c>
      <c r="G19" s="21">
        <v>2155000</v>
      </c>
      <c r="H19" s="21">
        <v>2155000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96089000</v>
      </c>
      <c r="G28" s="35">
        <f>+G5+G6+G7+G18</f>
        <v>84382000</v>
      </c>
      <c r="H28" s="35">
        <f>+H5+H6+H7+H18</f>
        <v>47491000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76000</v>
      </c>
      <c r="G30" s="4">
        <f>SUM(G31:G36)</f>
        <v>2637000</v>
      </c>
      <c r="H30" s="4">
        <f>SUM(H31:H36)</f>
        <v>2790000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76000</v>
      </c>
      <c r="G32" s="14">
        <v>2637000</v>
      </c>
      <c r="H32" s="14">
        <v>2790000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76000</v>
      </c>
      <c r="G39" s="23">
        <f>+G30+G37</f>
        <v>2637000</v>
      </c>
      <c r="H39" s="23">
        <f>+H30+H37</f>
        <v>2790000</v>
      </c>
    </row>
    <row r="40" spans="1:8" ht="13.5">
      <c r="A40" s="27" t="s">
        <v>78</v>
      </c>
      <c r="B40" s="27"/>
      <c r="C40" s="27"/>
      <c r="D40" s="27"/>
      <c r="E40" s="36" t="s">
        <v>36</v>
      </c>
      <c r="F40" s="24">
        <f>+F28+F39</f>
        <v>96165000</v>
      </c>
      <c r="G40" s="24">
        <f>+G28+G39</f>
        <v>87019000</v>
      </c>
      <c r="H40" s="24">
        <f>+H28+H39</f>
        <v>50281000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4519000</v>
      </c>
      <c r="G45" s="7">
        <f>SUM(G47+G53+G59+G65+G71+G77+G83+G89+G95+G101+G107+G113)</f>
        <v>1237000</v>
      </c>
      <c r="H45" s="7">
        <f>SUM(H47+H53+H59+H65+H71+H77+H83+H89+H95+H101+H107+H113)</f>
        <v>1064000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1237000</v>
      </c>
      <c r="G47" s="4">
        <f>SUM(G48:G51)</f>
        <v>1237000</v>
      </c>
      <c r="H47" s="4">
        <f>SUM(H48:H51)</f>
        <v>1064000</v>
      </c>
    </row>
    <row r="48" spans="1:8" ht="12">
      <c r="A48" s="27"/>
      <c r="B48" s="27"/>
      <c r="C48" s="27"/>
      <c r="D48" s="27"/>
      <c r="E48" s="9" t="s">
        <v>80</v>
      </c>
      <c r="F48" s="10">
        <v>1237000</v>
      </c>
      <c r="G48" s="11">
        <v>1237000</v>
      </c>
      <c r="H48" s="12">
        <v>1064000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81</v>
      </c>
      <c r="F53" s="4">
        <f>SUM(F54:F57)</f>
        <v>3282000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82</v>
      </c>
      <c r="F54" s="10">
        <v>3282000</v>
      </c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83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7"/>
      <c r="B60" s="27"/>
      <c r="C60" s="27"/>
      <c r="D60" s="27"/>
      <c r="E60" s="9" t="s">
        <v>84</v>
      </c>
      <c r="F60" s="10"/>
      <c r="G60" s="11"/>
      <c r="H60" s="12"/>
    </row>
    <row r="61" spans="1:8" ht="12">
      <c r="A61" s="27"/>
      <c r="B61" s="27"/>
      <c r="C61" s="27"/>
      <c r="D61" s="27"/>
      <c r="E61" s="9"/>
      <c r="F61" s="13"/>
      <c r="G61" s="14"/>
      <c r="H61" s="15"/>
    </row>
    <row r="62" spans="1:8" ht="12">
      <c r="A62" s="27"/>
      <c r="B62" s="27"/>
      <c r="C62" s="27"/>
      <c r="D62" s="27"/>
      <c r="E62" s="9"/>
      <c r="F62" s="13"/>
      <c r="G62" s="14"/>
      <c r="H62" s="15"/>
    </row>
    <row r="63" spans="1:8" ht="12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40" t="s">
        <v>85</v>
      </c>
      <c r="F120" s="41">
        <f>SUM(F45)</f>
        <v>4519000</v>
      </c>
      <c r="G120" s="41">
        <f>SUM(G45)</f>
        <v>1237000</v>
      </c>
      <c r="H120" s="41">
        <f>SUM(H45)</f>
        <v>1064000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Sello Mashaba</cp:lastModifiedBy>
  <dcterms:created xsi:type="dcterms:W3CDTF">2017-04-06T07:07:04Z</dcterms:created>
  <dcterms:modified xsi:type="dcterms:W3CDTF">2017-05-09T10:11:40Z</dcterms:modified>
  <cp:category/>
  <cp:version/>
  <cp:contentType/>
  <cp:contentStatus/>
</cp:coreProperties>
</file>